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paJo\Documents\SIPRU Corona\Sajt\Vesti\24. Decilna analiza\"/>
    </mc:Choice>
  </mc:AlternateContent>
  <bookViews>
    <workbookView xWindow="0" yWindow="0" windowWidth="20490" windowHeight="7800" tabRatio="927"/>
  </bookViews>
  <sheets>
    <sheet name="Opis" sheetId="20" r:id="rId1"/>
    <sheet name="1.Prosečan br. članova, potroš" sheetId="18" r:id="rId2"/>
    <sheet name="2. Prosečna potrošnja" sheetId="10" r:id="rId3"/>
    <sheet name="3. Potrošnja Top cut-off" sheetId="25" r:id="rId4"/>
    <sheet name="4. Medijana potrošnje" sheetId="11" r:id="rId5"/>
    <sheet name="5. Struktura izdataka za potroš" sheetId="12" r:id="rId6"/>
    <sheet name="6. Prosečan br. članova, prih" sheetId="19" r:id="rId7"/>
    <sheet name="7. Prosečni prihodi " sheetId="16" r:id="rId8"/>
    <sheet name="8. Prihodi Top cut-off" sheetId="26" r:id="rId9"/>
    <sheet name="9. Medijana prihoda po potroš" sheetId="17" r:id="rId10"/>
    <sheet name="10. Glavni izbor prihoda" sheetId="13" r:id="rId11"/>
    <sheet name="11. Učešće pojedinacnih decila" sheetId="14" r:id="rId12"/>
    <sheet name="12. Real st rasta pros potroš" sheetId="21" r:id="rId13"/>
    <sheet name="13. Real st rasta med potrošnje" sheetId="22" r:id="rId14"/>
    <sheet name="14. Real st rasta pros prihoda" sheetId="23" r:id="rId15"/>
    <sheet name="15. Real st rasta med prihoda" sheetId="24" r:id="rId16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21" l="1"/>
  <c r="D23" i="21" s="1"/>
  <c r="U4" i="21"/>
  <c r="E23" i="21" s="1"/>
  <c r="V4" i="21"/>
  <c r="F23" i="21" s="1"/>
  <c r="W4" i="21"/>
  <c r="G23" i="21" s="1"/>
  <c r="X4" i="21"/>
  <c r="H23" i="21" s="1"/>
  <c r="Y4" i="21"/>
  <c r="I23" i="21" s="1"/>
  <c r="Z4" i="21"/>
  <c r="J23" i="21" s="1"/>
  <c r="AA4" i="21"/>
  <c r="K23" i="21" s="1"/>
  <c r="AB4" i="21"/>
  <c r="L23" i="21" s="1"/>
  <c r="AC4" i="21"/>
  <c r="M23" i="21" s="1"/>
  <c r="S4" i="21"/>
  <c r="C23" i="21" s="1"/>
  <c r="P5" i="21"/>
  <c r="V5" i="21" s="1"/>
  <c r="F24" i="21" s="1"/>
  <c r="T4" i="22"/>
  <c r="D22" i="22" s="1"/>
  <c r="U4" i="22"/>
  <c r="E22" i="22" s="1"/>
  <c r="V4" i="22"/>
  <c r="F22" i="22" s="1"/>
  <c r="W4" i="22"/>
  <c r="G22" i="22" s="1"/>
  <c r="X4" i="22"/>
  <c r="H22" i="22" s="1"/>
  <c r="Y4" i="22"/>
  <c r="I22" i="22" s="1"/>
  <c r="Z4" i="22"/>
  <c r="J22" i="22" s="1"/>
  <c r="AA4" i="22"/>
  <c r="K22" i="22" s="1"/>
  <c r="AB4" i="22"/>
  <c r="L22" i="22" s="1"/>
  <c r="AC4" i="22"/>
  <c r="M22" i="22" s="1"/>
  <c r="S4" i="22"/>
  <c r="C22" i="22" s="1"/>
  <c r="P5" i="22"/>
  <c r="T4" i="23"/>
  <c r="D23" i="23" s="1"/>
  <c r="U4" i="23"/>
  <c r="E23" i="23" s="1"/>
  <c r="V4" i="23"/>
  <c r="F23" i="23" s="1"/>
  <c r="W4" i="23"/>
  <c r="G23" i="23" s="1"/>
  <c r="X4" i="23"/>
  <c r="H23" i="23" s="1"/>
  <c r="Y4" i="23"/>
  <c r="I23" i="23" s="1"/>
  <c r="Z4" i="23"/>
  <c r="J23" i="23" s="1"/>
  <c r="AA4" i="23"/>
  <c r="K23" i="23" s="1"/>
  <c r="AB4" i="23"/>
  <c r="L23" i="23" s="1"/>
  <c r="AC4" i="23"/>
  <c r="M23" i="23" s="1"/>
  <c r="S4" i="23"/>
  <c r="C23" i="23" s="1"/>
  <c r="P5" i="23"/>
  <c r="P6" i="23" s="1"/>
  <c r="P7" i="23" s="1"/>
  <c r="P8" i="23" s="1"/>
  <c r="P9" i="23" s="1"/>
  <c r="P10" i="23" s="1"/>
  <c r="P11" i="23" s="1"/>
  <c r="P12" i="23" s="1"/>
  <c r="P13" i="23" s="1"/>
  <c r="P14" i="23" s="1"/>
  <c r="P15" i="23" s="1"/>
  <c r="T4" i="24"/>
  <c r="D23" i="24" s="1"/>
  <c r="U4" i="24"/>
  <c r="E23" i="24" s="1"/>
  <c r="V4" i="24"/>
  <c r="F23" i="24" s="1"/>
  <c r="W4" i="24"/>
  <c r="G23" i="24" s="1"/>
  <c r="X4" i="24"/>
  <c r="H23" i="24" s="1"/>
  <c r="Y4" i="24"/>
  <c r="I23" i="24" s="1"/>
  <c r="Z4" i="24"/>
  <c r="J23" i="24" s="1"/>
  <c r="AA4" i="24"/>
  <c r="K23" i="24" s="1"/>
  <c r="AB4" i="24"/>
  <c r="L23" i="24" s="1"/>
  <c r="AC4" i="24"/>
  <c r="M23" i="24" s="1"/>
  <c r="S4" i="24"/>
  <c r="C23" i="24" s="1"/>
  <c r="P5" i="24"/>
  <c r="P6" i="24" s="1"/>
  <c r="U6" i="24" s="1"/>
  <c r="S15" i="23" l="1"/>
  <c r="P16" i="23"/>
  <c r="V15" i="23"/>
  <c r="AB13" i="23"/>
  <c r="L32" i="23" s="1"/>
  <c r="X9" i="23"/>
  <c r="H28" i="23" s="1"/>
  <c r="Y6" i="23"/>
  <c r="I25" i="23" s="1"/>
  <c r="X5" i="23"/>
  <c r="H24" i="23" s="1"/>
  <c r="AC14" i="23"/>
  <c r="M33" i="23" s="1"/>
  <c r="X13" i="23"/>
  <c r="H32" i="23" s="1"/>
  <c r="S12" i="23"/>
  <c r="C31" i="23" s="1"/>
  <c r="Y10" i="23"/>
  <c r="I29" i="23" s="1"/>
  <c r="T9" i="23"/>
  <c r="D28" i="23" s="1"/>
  <c r="Z7" i="23"/>
  <c r="J26" i="23" s="1"/>
  <c r="U6" i="23"/>
  <c r="E25" i="23" s="1"/>
  <c r="AC5" i="21"/>
  <c r="M24" i="21" s="1"/>
  <c r="AC10" i="23"/>
  <c r="AC6" i="24"/>
  <c r="T5" i="23"/>
  <c r="D24" i="23" s="1"/>
  <c r="Y14" i="23"/>
  <c r="T13" i="23"/>
  <c r="D32" i="23" s="1"/>
  <c r="Z11" i="23"/>
  <c r="J30" i="23" s="1"/>
  <c r="U10" i="23"/>
  <c r="E29" i="23" s="1"/>
  <c r="AA8" i="23"/>
  <c r="K27" i="23" s="1"/>
  <c r="V7" i="23"/>
  <c r="F26" i="23" s="1"/>
  <c r="Y5" i="21"/>
  <c r="I24" i="21" s="1"/>
  <c r="C34" i="23"/>
  <c r="C40" i="23"/>
  <c r="AB5" i="23"/>
  <c r="L24" i="23" s="1"/>
  <c r="W12" i="23"/>
  <c r="G31" i="23" s="1"/>
  <c r="S8" i="23"/>
  <c r="C27" i="23" s="1"/>
  <c r="Y6" i="24"/>
  <c r="Z15" i="23"/>
  <c r="U14" i="23"/>
  <c r="E33" i="23" s="1"/>
  <c r="AA12" i="23"/>
  <c r="K31" i="23" s="1"/>
  <c r="V11" i="23"/>
  <c r="F30" i="23" s="1"/>
  <c r="AB9" i="23"/>
  <c r="L28" i="23" s="1"/>
  <c r="W8" i="23"/>
  <c r="G27" i="23" s="1"/>
  <c r="AC6" i="23"/>
  <c r="M25" i="23" s="1"/>
  <c r="U5" i="21"/>
  <c r="E24" i="21" s="1"/>
  <c r="E25" i="24"/>
  <c r="V5" i="24"/>
  <c r="F24" i="24" s="1"/>
  <c r="M25" i="24"/>
  <c r="I25" i="24"/>
  <c r="Z5" i="24"/>
  <c r="J24" i="24" s="1"/>
  <c r="P7" i="24"/>
  <c r="T6" i="24"/>
  <c r="D25" i="24" s="1"/>
  <c r="AC5" i="24"/>
  <c r="M24" i="24" s="1"/>
  <c r="Y5" i="24"/>
  <c r="I24" i="24" s="1"/>
  <c r="U5" i="24"/>
  <c r="E24" i="24" s="1"/>
  <c r="AB6" i="24"/>
  <c r="L25" i="24" s="1"/>
  <c r="X6" i="24"/>
  <c r="H25" i="24" s="1"/>
  <c r="S6" i="24"/>
  <c r="C25" i="24" s="1"/>
  <c r="I33" i="23"/>
  <c r="AB5" i="24"/>
  <c r="L24" i="24" s="1"/>
  <c r="X5" i="24"/>
  <c r="H24" i="24" s="1"/>
  <c r="T5" i="24"/>
  <c r="D24" i="24" s="1"/>
  <c r="AA6" i="24"/>
  <c r="K25" i="24" s="1"/>
  <c r="W6" i="24"/>
  <c r="G25" i="24" s="1"/>
  <c r="AA5" i="24"/>
  <c r="K24" i="24" s="1"/>
  <c r="W5" i="24"/>
  <c r="G24" i="24" s="1"/>
  <c r="S5" i="24"/>
  <c r="C24" i="24" s="1"/>
  <c r="Z6" i="24"/>
  <c r="J25" i="24" s="1"/>
  <c r="V6" i="24"/>
  <c r="F25" i="24" s="1"/>
  <c r="M29" i="23"/>
  <c r="AA5" i="23"/>
  <c r="K24" i="23" s="1"/>
  <c r="W5" i="23"/>
  <c r="G24" i="23" s="1"/>
  <c r="AC15" i="23"/>
  <c r="Y15" i="23"/>
  <c r="U15" i="23"/>
  <c r="AB14" i="23"/>
  <c r="L33" i="23" s="1"/>
  <c r="X14" i="23"/>
  <c r="H33" i="23" s="1"/>
  <c r="T14" i="23"/>
  <c r="D33" i="23" s="1"/>
  <c r="AA13" i="23"/>
  <c r="K32" i="23" s="1"/>
  <c r="W13" i="23"/>
  <c r="G32" i="23" s="1"/>
  <c r="S13" i="23"/>
  <c r="C32" i="23" s="1"/>
  <c r="Z12" i="23"/>
  <c r="J31" i="23" s="1"/>
  <c r="V12" i="23"/>
  <c r="F31" i="23" s="1"/>
  <c r="AC11" i="23"/>
  <c r="M30" i="23" s="1"/>
  <c r="Y11" i="23"/>
  <c r="I30" i="23" s="1"/>
  <c r="U11" i="23"/>
  <c r="E30" i="23" s="1"/>
  <c r="AB10" i="23"/>
  <c r="L29" i="23" s="1"/>
  <c r="X10" i="23"/>
  <c r="H29" i="23" s="1"/>
  <c r="T10" i="23"/>
  <c r="D29" i="23" s="1"/>
  <c r="AA9" i="23"/>
  <c r="K28" i="23" s="1"/>
  <c r="W9" i="23"/>
  <c r="G28" i="23" s="1"/>
  <c r="S9" i="23"/>
  <c r="C28" i="23" s="1"/>
  <c r="Z8" i="23"/>
  <c r="J27" i="23" s="1"/>
  <c r="V8" i="23"/>
  <c r="F27" i="23" s="1"/>
  <c r="AC7" i="23"/>
  <c r="M26" i="23" s="1"/>
  <c r="Y7" i="23"/>
  <c r="I26" i="23" s="1"/>
  <c r="U7" i="23"/>
  <c r="E26" i="23" s="1"/>
  <c r="AB6" i="23"/>
  <c r="L25" i="23" s="1"/>
  <c r="X6" i="23"/>
  <c r="H25" i="23" s="1"/>
  <c r="T6" i="23"/>
  <c r="D25" i="23" s="1"/>
  <c r="P6" i="22"/>
  <c r="W5" i="22"/>
  <c r="G23" i="22" s="1"/>
  <c r="AA5" i="22"/>
  <c r="K23" i="22" s="1"/>
  <c r="T5" i="22"/>
  <c r="D23" i="22" s="1"/>
  <c r="X5" i="22"/>
  <c r="H23" i="22" s="1"/>
  <c r="AB5" i="22"/>
  <c r="L23" i="22" s="1"/>
  <c r="U5" i="22"/>
  <c r="E23" i="22" s="1"/>
  <c r="Y5" i="22"/>
  <c r="I23" i="22" s="1"/>
  <c r="AC5" i="22"/>
  <c r="M23" i="22" s="1"/>
  <c r="S5" i="22"/>
  <c r="C23" i="22" s="1"/>
  <c r="S5" i="23"/>
  <c r="C24" i="23" s="1"/>
  <c r="Z5" i="23"/>
  <c r="J24" i="23" s="1"/>
  <c r="V5" i="23"/>
  <c r="F24" i="23" s="1"/>
  <c r="AB15" i="23"/>
  <c r="X15" i="23"/>
  <c r="T15" i="23"/>
  <c r="AA14" i="23"/>
  <c r="K33" i="23" s="1"/>
  <c r="W14" i="23"/>
  <c r="G33" i="23" s="1"/>
  <c r="S14" i="23"/>
  <c r="C33" i="23" s="1"/>
  <c r="Z13" i="23"/>
  <c r="J32" i="23" s="1"/>
  <c r="V13" i="23"/>
  <c r="F32" i="23" s="1"/>
  <c r="AC12" i="23"/>
  <c r="M31" i="23" s="1"/>
  <c r="Y12" i="23"/>
  <c r="I31" i="23" s="1"/>
  <c r="U12" i="23"/>
  <c r="E31" i="23" s="1"/>
  <c r="AB11" i="23"/>
  <c r="L30" i="23" s="1"/>
  <c r="X11" i="23"/>
  <c r="H30" i="23" s="1"/>
  <c r="T11" i="23"/>
  <c r="D30" i="23" s="1"/>
  <c r="AA10" i="23"/>
  <c r="K29" i="23" s="1"/>
  <c r="W10" i="23"/>
  <c r="G29" i="23" s="1"/>
  <c r="S10" i="23"/>
  <c r="C29" i="23" s="1"/>
  <c r="Z9" i="23"/>
  <c r="J28" i="23" s="1"/>
  <c r="V9" i="23"/>
  <c r="F28" i="23" s="1"/>
  <c r="AC8" i="23"/>
  <c r="M27" i="23" s="1"/>
  <c r="Y8" i="23"/>
  <c r="I27" i="23" s="1"/>
  <c r="U8" i="23"/>
  <c r="E27" i="23" s="1"/>
  <c r="AB7" i="23"/>
  <c r="L26" i="23" s="1"/>
  <c r="X7" i="23"/>
  <c r="H26" i="23" s="1"/>
  <c r="T7" i="23"/>
  <c r="D26" i="23" s="1"/>
  <c r="AA6" i="23"/>
  <c r="K25" i="23" s="1"/>
  <c r="W6" i="23"/>
  <c r="G25" i="23" s="1"/>
  <c r="S6" i="23"/>
  <c r="C25" i="23" s="1"/>
  <c r="Z5" i="22"/>
  <c r="J23" i="22" s="1"/>
  <c r="AC5" i="23"/>
  <c r="M24" i="23" s="1"/>
  <c r="Y5" i="23"/>
  <c r="I24" i="23" s="1"/>
  <c r="U5" i="23"/>
  <c r="E24" i="23" s="1"/>
  <c r="AA15" i="23"/>
  <c r="W15" i="23"/>
  <c r="Z14" i="23"/>
  <c r="J33" i="23" s="1"/>
  <c r="V14" i="23"/>
  <c r="F33" i="23" s="1"/>
  <c r="AC13" i="23"/>
  <c r="M32" i="23" s="1"/>
  <c r="Y13" i="23"/>
  <c r="I32" i="23" s="1"/>
  <c r="U13" i="23"/>
  <c r="E32" i="23" s="1"/>
  <c r="AB12" i="23"/>
  <c r="L31" i="23" s="1"/>
  <c r="X12" i="23"/>
  <c r="H31" i="23" s="1"/>
  <c r="T12" i="23"/>
  <c r="D31" i="23" s="1"/>
  <c r="AA11" i="23"/>
  <c r="K30" i="23" s="1"/>
  <c r="W11" i="23"/>
  <c r="G30" i="23" s="1"/>
  <c r="S11" i="23"/>
  <c r="C30" i="23" s="1"/>
  <c r="Z10" i="23"/>
  <c r="J29" i="23" s="1"/>
  <c r="V10" i="23"/>
  <c r="F29" i="23" s="1"/>
  <c r="AC9" i="23"/>
  <c r="M28" i="23" s="1"/>
  <c r="Y9" i="23"/>
  <c r="I28" i="23" s="1"/>
  <c r="U9" i="23"/>
  <c r="E28" i="23" s="1"/>
  <c r="AB8" i="23"/>
  <c r="L27" i="23" s="1"/>
  <c r="X8" i="23"/>
  <c r="H27" i="23" s="1"/>
  <c r="T8" i="23"/>
  <c r="D27" i="23" s="1"/>
  <c r="AA7" i="23"/>
  <c r="K26" i="23" s="1"/>
  <c r="W7" i="23"/>
  <c r="G26" i="23" s="1"/>
  <c r="S7" i="23"/>
  <c r="C26" i="23" s="1"/>
  <c r="Z6" i="23"/>
  <c r="J25" i="23" s="1"/>
  <c r="V6" i="23"/>
  <c r="F25" i="23" s="1"/>
  <c r="V5" i="22"/>
  <c r="F23" i="22" s="1"/>
  <c r="AB5" i="21"/>
  <c r="L24" i="21" s="1"/>
  <c r="X5" i="21"/>
  <c r="H24" i="21" s="1"/>
  <c r="T5" i="21"/>
  <c r="D24" i="21" s="1"/>
  <c r="AA5" i="21"/>
  <c r="K24" i="21" s="1"/>
  <c r="W5" i="21"/>
  <c r="G24" i="21" s="1"/>
  <c r="P6" i="21"/>
  <c r="S5" i="21"/>
  <c r="C24" i="21" s="1"/>
  <c r="Z5" i="21"/>
  <c r="J24" i="21" s="1"/>
  <c r="V16" i="23" l="1"/>
  <c r="Z16" i="23"/>
  <c r="T16" i="23"/>
  <c r="AB16" i="23"/>
  <c r="W16" i="23"/>
  <c r="AA16" i="23"/>
  <c r="X16" i="23"/>
  <c r="U16" i="23"/>
  <c r="Y16" i="23"/>
  <c r="AC16" i="23"/>
  <c r="S16" i="23"/>
  <c r="M34" i="23"/>
  <c r="M40" i="23"/>
  <c r="K34" i="23"/>
  <c r="K40" i="23"/>
  <c r="L34" i="23"/>
  <c r="L40" i="23"/>
  <c r="I34" i="23"/>
  <c r="I40" i="23"/>
  <c r="D34" i="23"/>
  <c r="D40" i="23"/>
  <c r="J34" i="23"/>
  <c r="J40" i="23"/>
  <c r="G34" i="23"/>
  <c r="G40" i="23"/>
  <c r="H34" i="23"/>
  <c r="H40" i="23"/>
  <c r="E34" i="23"/>
  <c r="E40" i="23"/>
  <c r="F40" i="23"/>
  <c r="F34" i="23"/>
  <c r="P7" i="21"/>
  <c r="S6" i="21"/>
  <c r="C25" i="21" s="1"/>
  <c r="W6" i="21"/>
  <c r="G25" i="21" s="1"/>
  <c r="AA6" i="21"/>
  <c r="K25" i="21" s="1"/>
  <c r="T6" i="21"/>
  <c r="D25" i="21" s="1"/>
  <c r="X6" i="21"/>
  <c r="H25" i="21" s="1"/>
  <c r="AB6" i="21"/>
  <c r="L25" i="21" s="1"/>
  <c r="U6" i="21"/>
  <c r="E25" i="21" s="1"/>
  <c r="Y6" i="21"/>
  <c r="I25" i="21" s="1"/>
  <c r="AC6" i="21"/>
  <c r="M25" i="21" s="1"/>
  <c r="V6" i="21"/>
  <c r="F25" i="21" s="1"/>
  <c r="Z6" i="21"/>
  <c r="J25" i="21" s="1"/>
  <c r="P7" i="22"/>
  <c r="T6" i="22"/>
  <c r="D24" i="22" s="1"/>
  <c r="X6" i="22"/>
  <c r="H24" i="22" s="1"/>
  <c r="AB6" i="22"/>
  <c r="L24" i="22" s="1"/>
  <c r="U6" i="22"/>
  <c r="E24" i="22" s="1"/>
  <c r="Y6" i="22"/>
  <c r="I24" i="22" s="1"/>
  <c r="AC6" i="22"/>
  <c r="M24" i="22" s="1"/>
  <c r="V6" i="22"/>
  <c r="F24" i="22" s="1"/>
  <c r="Z6" i="22"/>
  <c r="J24" i="22" s="1"/>
  <c r="S6" i="22"/>
  <c r="C24" i="22" s="1"/>
  <c r="W6" i="22"/>
  <c r="G24" i="22" s="1"/>
  <c r="AA6" i="22"/>
  <c r="K24" i="22" s="1"/>
  <c r="P8" i="24"/>
  <c r="V7" i="24"/>
  <c r="F26" i="24" s="1"/>
  <c r="Z7" i="24"/>
  <c r="J26" i="24" s="1"/>
  <c r="S7" i="24"/>
  <c r="C26" i="24" s="1"/>
  <c r="T7" i="24"/>
  <c r="D26" i="24" s="1"/>
  <c r="X7" i="24"/>
  <c r="H26" i="24" s="1"/>
  <c r="AB7" i="24"/>
  <c r="L26" i="24" s="1"/>
  <c r="AA7" i="24"/>
  <c r="K26" i="24" s="1"/>
  <c r="Y7" i="24"/>
  <c r="I26" i="24" s="1"/>
  <c r="U7" i="24"/>
  <c r="E26" i="24" s="1"/>
  <c r="AC7" i="24"/>
  <c r="M26" i="24" s="1"/>
  <c r="W7" i="24"/>
  <c r="G26" i="24" s="1"/>
  <c r="E35" i="23" l="1"/>
  <c r="E41" i="23"/>
  <c r="L35" i="23"/>
  <c r="L41" i="23"/>
  <c r="C35" i="23"/>
  <c r="C41" i="23"/>
  <c r="H35" i="23"/>
  <c r="H41" i="23"/>
  <c r="D35" i="23"/>
  <c r="D41" i="23"/>
  <c r="M35" i="23"/>
  <c r="M41" i="23"/>
  <c r="K41" i="23"/>
  <c r="K35" i="23"/>
  <c r="J41" i="23"/>
  <c r="J35" i="23"/>
  <c r="I35" i="23"/>
  <c r="I41" i="23"/>
  <c r="G41" i="23"/>
  <c r="G35" i="23"/>
  <c r="F41" i="23"/>
  <c r="F35" i="23"/>
  <c r="P9" i="24"/>
  <c r="T8" i="24"/>
  <c r="D27" i="24" s="1"/>
  <c r="X8" i="24"/>
  <c r="H27" i="24" s="1"/>
  <c r="AB8" i="24"/>
  <c r="L27" i="24" s="1"/>
  <c r="V8" i="24"/>
  <c r="F27" i="24" s="1"/>
  <c r="Z8" i="24"/>
  <c r="J27" i="24" s="1"/>
  <c r="Y8" i="24"/>
  <c r="I27" i="24" s="1"/>
  <c r="AA8" i="24"/>
  <c r="K27" i="24" s="1"/>
  <c r="U8" i="24"/>
  <c r="E27" i="24" s="1"/>
  <c r="AC8" i="24"/>
  <c r="M27" i="24" s="1"/>
  <c r="S8" i="24"/>
  <c r="C27" i="24" s="1"/>
  <c r="W8" i="24"/>
  <c r="G27" i="24" s="1"/>
  <c r="P8" i="22"/>
  <c r="U7" i="22"/>
  <c r="E25" i="22" s="1"/>
  <c r="Y7" i="22"/>
  <c r="I25" i="22" s="1"/>
  <c r="AC7" i="22"/>
  <c r="M25" i="22" s="1"/>
  <c r="V7" i="22"/>
  <c r="F25" i="22" s="1"/>
  <c r="Z7" i="22"/>
  <c r="J25" i="22" s="1"/>
  <c r="S7" i="22"/>
  <c r="C25" i="22" s="1"/>
  <c r="W7" i="22"/>
  <c r="G25" i="22" s="1"/>
  <c r="AA7" i="22"/>
  <c r="K25" i="22" s="1"/>
  <c r="X7" i="22"/>
  <c r="H25" i="22" s="1"/>
  <c r="AB7" i="22"/>
  <c r="L25" i="22" s="1"/>
  <c r="T7" i="22"/>
  <c r="D25" i="22" s="1"/>
  <c r="P8" i="21"/>
  <c r="T7" i="21"/>
  <c r="D26" i="21" s="1"/>
  <c r="X7" i="21"/>
  <c r="H26" i="21" s="1"/>
  <c r="AB7" i="21"/>
  <c r="L26" i="21" s="1"/>
  <c r="U7" i="21"/>
  <c r="E26" i="21" s="1"/>
  <c r="Y7" i="21"/>
  <c r="I26" i="21" s="1"/>
  <c r="AC7" i="21"/>
  <c r="M26" i="21" s="1"/>
  <c r="V7" i="21"/>
  <c r="F26" i="21" s="1"/>
  <c r="Z7" i="21"/>
  <c r="J26" i="21" s="1"/>
  <c r="W7" i="21"/>
  <c r="G26" i="21" s="1"/>
  <c r="AA7" i="21"/>
  <c r="K26" i="21" s="1"/>
  <c r="S7" i="21"/>
  <c r="C26" i="21" s="1"/>
  <c r="P9" i="21" l="1"/>
  <c r="U8" i="21"/>
  <c r="E27" i="21" s="1"/>
  <c r="Y8" i="21"/>
  <c r="I27" i="21" s="1"/>
  <c r="AC8" i="21"/>
  <c r="M27" i="21" s="1"/>
  <c r="V8" i="21"/>
  <c r="F27" i="21" s="1"/>
  <c r="Z8" i="21"/>
  <c r="J27" i="21" s="1"/>
  <c r="S8" i="21"/>
  <c r="C27" i="21" s="1"/>
  <c r="W8" i="21"/>
  <c r="G27" i="21" s="1"/>
  <c r="AA8" i="21"/>
  <c r="K27" i="21" s="1"/>
  <c r="AB8" i="21"/>
  <c r="L27" i="21" s="1"/>
  <c r="T8" i="21"/>
  <c r="D27" i="21" s="1"/>
  <c r="X8" i="21"/>
  <c r="H27" i="21" s="1"/>
  <c r="P9" i="22"/>
  <c r="V8" i="22"/>
  <c r="F26" i="22" s="1"/>
  <c r="Z8" i="22"/>
  <c r="J26" i="22" s="1"/>
  <c r="S8" i="22"/>
  <c r="C26" i="22" s="1"/>
  <c r="W8" i="22"/>
  <c r="G26" i="22" s="1"/>
  <c r="AA8" i="22"/>
  <c r="K26" i="22" s="1"/>
  <c r="T8" i="22"/>
  <c r="D26" i="22" s="1"/>
  <c r="X8" i="22"/>
  <c r="H26" i="22" s="1"/>
  <c r="AB8" i="22"/>
  <c r="L26" i="22" s="1"/>
  <c r="AC8" i="22"/>
  <c r="M26" i="22" s="1"/>
  <c r="U8" i="22"/>
  <c r="E26" i="22" s="1"/>
  <c r="Y8" i="22"/>
  <c r="I26" i="22" s="1"/>
  <c r="P10" i="24"/>
  <c r="V9" i="24"/>
  <c r="F28" i="24" s="1"/>
  <c r="Z9" i="24"/>
  <c r="J28" i="24" s="1"/>
  <c r="T9" i="24"/>
  <c r="D28" i="24" s="1"/>
  <c r="X9" i="24"/>
  <c r="H28" i="24" s="1"/>
  <c r="AB9" i="24"/>
  <c r="L28" i="24" s="1"/>
  <c r="S9" i="24"/>
  <c r="C28" i="24" s="1"/>
  <c r="W9" i="24"/>
  <c r="G28" i="24" s="1"/>
  <c r="AC9" i="24"/>
  <c r="M28" i="24" s="1"/>
  <c r="Y9" i="24"/>
  <c r="I28" i="24" s="1"/>
  <c r="U9" i="24"/>
  <c r="E28" i="24" s="1"/>
  <c r="AA9" i="24"/>
  <c r="K28" i="24" s="1"/>
  <c r="P11" i="24" l="1"/>
  <c r="T10" i="24"/>
  <c r="D29" i="24" s="1"/>
  <c r="X10" i="24"/>
  <c r="H29" i="24" s="1"/>
  <c r="AB10" i="24"/>
  <c r="L29" i="24" s="1"/>
  <c r="V10" i="24"/>
  <c r="F29" i="24" s="1"/>
  <c r="Z10" i="24"/>
  <c r="J29" i="24" s="1"/>
  <c r="U10" i="24"/>
  <c r="E29" i="24" s="1"/>
  <c r="AC10" i="24"/>
  <c r="M29" i="24" s="1"/>
  <c r="W10" i="24"/>
  <c r="G29" i="24" s="1"/>
  <c r="S10" i="24"/>
  <c r="C29" i="24" s="1"/>
  <c r="Y10" i="24"/>
  <c r="I29" i="24" s="1"/>
  <c r="AA10" i="24"/>
  <c r="K29" i="24" s="1"/>
  <c r="P10" i="22"/>
  <c r="S9" i="22"/>
  <c r="C27" i="22" s="1"/>
  <c r="W9" i="22"/>
  <c r="G27" i="22" s="1"/>
  <c r="AA9" i="22"/>
  <c r="K27" i="22" s="1"/>
  <c r="T9" i="22"/>
  <c r="D27" i="22" s="1"/>
  <c r="X9" i="22"/>
  <c r="H27" i="22" s="1"/>
  <c r="AB9" i="22"/>
  <c r="L27" i="22" s="1"/>
  <c r="U9" i="22"/>
  <c r="E27" i="22" s="1"/>
  <c r="Y9" i="22"/>
  <c r="I27" i="22" s="1"/>
  <c r="AC9" i="22"/>
  <c r="M27" i="22" s="1"/>
  <c r="V9" i="22"/>
  <c r="F27" i="22" s="1"/>
  <c r="Z9" i="22"/>
  <c r="J27" i="22" s="1"/>
  <c r="P10" i="21"/>
  <c r="V9" i="21"/>
  <c r="F28" i="21" s="1"/>
  <c r="Z9" i="21"/>
  <c r="J28" i="21" s="1"/>
  <c r="S9" i="21"/>
  <c r="C28" i="21" s="1"/>
  <c r="W9" i="21"/>
  <c r="G28" i="21" s="1"/>
  <c r="AA9" i="21"/>
  <c r="K28" i="21" s="1"/>
  <c r="T9" i="21"/>
  <c r="D28" i="21" s="1"/>
  <c r="X9" i="21"/>
  <c r="H28" i="21" s="1"/>
  <c r="AB9" i="21"/>
  <c r="L28" i="21" s="1"/>
  <c r="U9" i="21"/>
  <c r="E28" i="21" s="1"/>
  <c r="Y9" i="21"/>
  <c r="I28" i="21" s="1"/>
  <c r="AC9" i="21"/>
  <c r="M28" i="21" s="1"/>
  <c r="P11" i="21" l="1"/>
  <c r="S10" i="21"/>
  <c r="C29" i="21" s="1"/>
  <c r="W10" i="21"/>
  <c r="G29" i="21" s="1"/>
  <c r="AA10" i="21"/>
  <c r="K29" i="21" s="1"/>
  <c r="T10" i="21"/>
  <c r="D29" i="21" s="1"/>
  <c r="X10" i="21"/>
  <c r="H29" i="21" s="1"/>
  <c r="AB10" i="21"/>
  <c r="L29" i="21" s="1"/>
  <c r="U10" i="21"/>
  <c r="E29" i="21" s="1"/>
  <c r="Y10" i="21"/>
  <c r="I29" i="21" s="1"/>
  <c r="AC10" i="21"/>
  <c r="M29" i="21" s="1"/>
  <c r="V10" i="21"/>
  <c r="F29" i="21" s="1"/>
  <c r="Z10" i="21"/>
  <c r="J29" i="21" s="1"/>
  <c r="P11" i="22"/>
  <c r="T10" i="22"/>
  <c r="D28" i="22" s="1"/>
  <c r="X10" i="22"/>
  <c r="H28" i="22" s="1"/>
  <c r="AB10" i="22"/>
  <c r="L28" i="22" s="1"/>
  <c r="U10" i="22"/>
  <c r="E28" i="22" s="1"/>
  <c r="Y10" i="22"/>
  <c r="I28" i="22" s="1"/>
  <c r="AC10" i="22"/>
  <c r="M28" i="22" s="1"/>
  <c r="V10" i="22"/>
  <c r="F28" i="22" s="1"/>
  <c r="Z10" i="22"/>
  <c r="J28" i="22" s="1"/>
  <c r="W10" i="22"/>
  <c r="G28" i="22" s="1"/>
  <c r="AA10" i="22"/>
  <c r="K28" i="22" s="1"/>
  <c r="S10" i="22"/>
  <c r="C28" i="22" s="1"/>
  <c r="P12" i="24"/>
  <c r="V11" i="24"/>
  <c r="F30" i="24" s="1"/>
  <c r="Z11" i="24"/>
  <c r="J30" i="24" s="1"/>
  <c r="S11" i="24"/>
  <c r="C30" i="24" s="1"/>
  <c r="T11" i="24"/>
  <c r="D30" i="24" s="1"/>
  <c r="X11" i="24"/>
  <c r="H30" i="24" s="1"/>
  <c r="AB11" i="24"/>
  <c r="L30" i="24" s="1"/>
  <c r="AA11" i="24"/>
  <c r="K30" i="24" s="1"/>
  <c r="U11" i="24"/>
  <c r="E30" i="24" s="1"/>
  <c r="AC11" i="24"/>
  <c r="M30" i="24" s="1"/>
  <c r="Y11" i="24"/>
  <c r="I30" i="24" s="1"/>
  <c r="W11" i="24"/>
  <c r="G30" i="24" s="1"/>
  <c r="P13" i="24" l="1"/>
  <c r="T12" i="24"/>
  <c r="D31" i="24" s="1"/>
  <c r="X12" i="24"/>
  <c r="H31" i="24" s="1"/>
  <c r="AB12" i="24"/>
  <c r="L31" i="24" s="1"/>
  <c r="V12" i="24"/>
  <c r="F31" i="24" s="1"/>
  <c r="Z12" i="24"/>
  <c r="J31" i="24" s="1"/>
  <c r="Y12" i="24"/>
  <c r="I31" i="24" s="1"/>
  <c r="S12" i="24"/>
  <c r="C31" i="24" s="1"/>
  <c r="W12" i="24"/>
  <c r="G31" i="24" s="1"/>
  <c r="AA12" i="24"/>
  <c r="K31" i="24" s="1"/>
  <c r="U12" i="24"/>
  <c r="E31" i="24" s="1"/>
  <c r="AC12" i="24"/>
  <c r="M31" i="24" s="1"/>
  <c r="P12" i="22"/>
  <c r="U11" i="22"/>
  <c r="E29" i="22" s="1"/>
  <c r="Y11" i="22"/>
  <c r="I29" i="22" s="1"/>
  <c r="AC11" i="22"/>
  <c r="M29" i="22" s="1"/>
  <c r="V11" i="22"/>
  <c r="F29" i="22" s="1"/>
  <c r="Z11" i="22"/>
  <c r="J29" i="22" s="1"/>
  <c r="S11" i="22"/>
  <c r="C29" i="22" s="1"/>
  <c r="W11" i="22"/>
  <c r="G29" i="22" s="1"/>
  <c r="AA11" i="22"/>
  <c r="K29" i="22" s="1"/>
  <c r="AB11" i="22"/>
  <c r="L29" i="22" s="1"/>
  <c r="T11" i="22"/>
  <c r="D29" i="22" s="1"/>
  <c r="X11" i="22"/>
  <c r="H29" i="22" s="1"/>
  <c r="P12" i="21"/>
  <c r="T11" i="21"/>
  <c r="D30" i="21" s="1"/>
  <c r="X11" i="21"/>
  <c r="H30" i="21" s="1"/>
  <c r="AB11" i="21"/>
  <c r="L30" i="21" s="1"/>
  <c r="U11" i="21"/>
  <c r="E30" i="21" s="1"/>
  <c r="Y11" i="21"/>
  <c r="I30" i="21" s="1"/>
  <c r="AC11" i="21"/>
  <c r="M30" i="21" s="1"/>
  <c r="V11" i="21"/>
  <c r="F30" i="21" s="1"/>
  <c r="Z11" i="21"/>
  <c r="J30" i="21" s="1"/>
  <c r="AA11" i="21"/>
  <c r="K30" i="21" s="1"/>
  <c r="S11" i="21"/>
  <c r="C30" i="21" s="1"/>
  <c r="W11" i="21"/>
  <c r="G30" i="21" s="1"/>
  <c r="P13" i="21" l="1"/>
  <c r="U12" i="21"/>
  <c r="E31" i="21" s="1"/>
  <c r="Y12" i="21"/>
  <c r="I31" i="21" s="1"/>
  <c r="AC12" i="21"/>
  <c r="M31" i="21" s="1"/>
  <c r="V12" i="21"/>
  <c r="F31" i="21" s="1"/>
  <c r="Z12" i="21"/>
  <c r="J31" i="21" s="1"/>
  <c r="S12" i="21"/>
  <c r="C31" i="21" s="1"/>
  <c r="W12" i="21"/>
  <c r="G31" i="21" s="1"/>
  <c r="AA12" i="21"/>
  <c r="K31" i="21" s="1"/>
  <c r="T12" i="21"/>
  <c r="D31" i="21" s="1"/>
  <c r="X12" i="21"/>
  <c r="H31" i="21" s="1"/>
  <c r="AB12" i="21"/>
  <c r="L31" i="21" s="1"/>
  <c r="P13" i="22"/>
  <c r="V12" i="22"/>
  <c r="F30" i="22" s="1"/>
  <c r="Z12" i="22"/>
  <c r="J30" i="22" s="1"/>
  <c r="S12" i="22"/>
  <c r="C30" i="22" s="1"/>
  <c r="W12" i="22"/>
  <c r="G30" i="22" s="1"/>
  <c r="AA12" i="22"/>
  <c r="K30" i="22" s="1"/>
  <c r="T12" i="22"/>
  <c r="D30" i="22" s="1"/>
  <c r="X12" i="22"/>
  <c r="H30" i="22" s="1"/>
  <c r="AB12" i="22"/>
  <c r="L30" i="22" s="1"/>
  <c r="U12" i="22"/>
  <c r="E30" i="22" s="1"/>
  <c r="Y12" i="22"/>
  <c r="I30" i="22" s="1"/>
  <c r="AC12" i="22"/>
  <c r="M30" i="22" s="1"/>
  <c r="P14" i="24"/>
  <c r="V13" i="24"/>
  <c r="F32" i="24" s="1"/>
  <c r="Z13" i="24"/>
  <c r="J32" i="24" s="1"/>
  <c r="T13" i="24"/>
  <c r="D32" i="24" s="1"/>
  <c r="X13" i="24"/>
  <c r="H32" i="24" s="1"/>
  <c r="AB13" i="24"/>
  <c r="L32" i="24" s="1"/>
  <c r="S13" i="24"/>
  <c r="C32" i="24" s="1"/>
  <c r="W13" i="24"/>
  <c r="G32" i="24" s="1"/>
  <c r="Y13" i="24"/>
  <c r="I32" i="24" s="1"/>
  <c r="AC13" i="24"/>
  <c r="M32" i="24" s="1"/>
  <c r="AA13" i="24"/>
  <c r="K32" i="24" s="1"/>
  <c r="U13" i="24"/>
  <c r="E32" i="24" s="1"/>
  <c r="P15" i="24" l="1"/>
  <c r="P16" i="24" s="1"/>
  <c r="T14" i="24"/>
  <c r="D33" i="24" s="1"/>
  <c r="X14" i="24"/>
  <c r="H33" i="24" s="1"/>
  <c r="AB14" i="24"/>
  <c r="L33" i="24" s="1"/>
  <c r="V14" i="24"/>
  <c r="F33" i="24" s="1"/>
  <c r="Z14" i="24"/>
  <c r="J33" i="24" s="1"/>
  <c r="U14" i="24"/>
  <c r="E33" i="24" s="1"/>
  <c r="AC14" i="24"/>
  <c r="M33" i="24" s="1"/>
  <c r="W14" i="24"/>
  <c r="G33" i="24" s="1"/>
  <c r="S14" i="24"/>
  <c r="C33" i="24" s="1"/>
  <c r="Y14" i="24"/>
  <c r="I33" i="24" s="1"/>
  <c r="AA14" i="24"/>
  <c r="K33" i="24" s="1"/>
  <c r="P14" i="22"/>
  <c r="S13" i="22"/>
  <c r="C31" i="22" s="1"/>
  <c r="W13" i="22"/>
  <c r="G31" i="22" s="1"/>
  <c r="AA13" i="22"/>
  <c r="K31" i="22" s="1"/>
  <c r="T13" i="22"/>
  <c r="D31" i="22" s="1"/>
  <c r="X13" i="22"/>
  <c r="H31" i="22" s="1"/>
  <c r="AB13" i="22"/>
  <c r="L31" i="22" s="1"/>
  <c r="U13" i="22"/>
  <c r="E31" i="22" s="1"/>
  <c r="Y13" i="22"/>
  <c r="I31" i="22" s="1"/>
  <c r="AC13" i="22"/>
  <c r="M31" i="22" s="1"/>
  <c r="V13" i="22"/>
  <c r="F31" i="22" s="1"/>
  <c r="Z13" i="22"/>
  <c r="J31" i="22" s="1"/>
  <c r="P14" i="21"/>
  <c r="V13" i="21"/>
  <c r="F32" i="21" s="1"/>
  <c r="Z13" i="21"/>
  <c r="J32" i="21" s="1"/>
  <c r="S13" i="21"/>
  <c r="C32" i="21" s="1"/>
  <c r="W13" i="21"/>
  <c r="G32" i="21" s="1"/>
  <c r="AA13" i="21"/>
  <c r="K32" i="21" s="1"/>
  <c r="T13" i="21"/>
  <c r="D32" i="21" s="1"/>
  <c r="X13" i="21"/>
  <c r="H32" i="21" s="1"/>
  <c r="AB13" i="21"/>
  <c r="L32" i="21" s="1"/>
  <c r="U13" i="21"/>
  <c r="E32" i="21" s="1"/>
  <c r="Y13" i="21"/>
  <c r="I32" i="21" s="1"/>
  <c r="AC13" i="21"/>
  <c r="M32" i="21" s="1"/>
  <c r="T16" i="24" l="1"/>
  <c r="X16" i="24"/>
  <c r="AB16" i="24"/>
  <c r="V16" i="24"/>
  <c r="S16" i="24"/>
  <c r="U16" i="24"/>
  <c r="Y16" i="24"/>
  <c r="AC16" i="24"/>
  <c r="Z16" i="24"/>
  <c r="W16" i="24"/>
  <c r="AA16" i="24"/>
  <c r="P15" i="21"/>
  <c r="P16" i="21" s="1"/>
  <c r="S14" i="21"/>
  <c r="C33" i="21" s="1"/>
  <c r="W14" i="21"/>
  <c r="G33" i="21" s="1"/>
  <c r="AA14" i="21"/>
  <c r="K33" i="21" s="1"/>
  <c r="T14" i="21"/>
  <c r="D33" i="21" s="1"/>
  <c r="X14" i="21"/>
  <c r="H33" i="21" s="1"/>
  <c r="AB14" i="21"/>
  <c r="L33" i="21" s="1"/>
  <c r="U14" i="21"/>
  <c r="E33" i="21" s="1"/>
  <c r="Y14" i="21"/>
  <c r="I33" i="21" s="1"/>
  <c r="AC14" i="21"/>
  <c r="M33" i="21" s="1"/>
  <c r="Z14" i="21"/>
  <c r="J33" i="21" s="1"/>
  <c r="V14" i="21"/>
  <c r="F33" i="21" s="1"/>
  <c r="P15" i="22"/>
  <c r="P16" i="22" s="1"/>
  <c r="T14" i="22"/>
  <c r="D32" i="22" s="1"/>
  <c r="X14" i="22"/>
  <c r="H32" i="22" s="1"/>
  <c r="AB14" i="22"/>
  <c r="L32" i="22" s="1"/>
  <c r="U14" i="22"/>
  <c r="E32" i="22" s="1"/>
  <c r="Y14" i="22"/>
  <c r="I32" i="22" s="1"/>
  <c r="AC14" i="22"/>
  <c r="M32" i="22" s="1"/>
  <c r="V14" i="22"/>
  <c r="F32" i="22" s="1"/>
  <c r="Z14" i="22"/>
  <c r="J32" i="22" s="1"/>
  <c r="AA14" i="22"/>
  <c r="K32" i="22" s="1"/>
  <c r="S14" i="22"/>
  <c r="C32" i="22" s="1"/>
  <c r="W14" i="22"/>
  <c r="G32" i="22" s="1"/>
  <c r="V15" i="24"/>
  <c r="F40" i="24" s="1"/>
  <c r="Z15" i="24"/>
  <c r="J40" i="24" s="1"/>
  <c r="S15" i="24"/>
  <c r="C40" i="24" s="1"/>
  <c r="T15" i="24"/>
  <c r="D40" i="24" s="1"/>
  <c r="X15" i="24"/>
  <c r="H40" i="24" s="1"/>
  <c r="AB15" i="24"/>
  <c r="L40" i="24" s="1"/>
  <c r="AA15" i="24"/>
  <c r="K40" i="24" s="1"/>
  <c r="Y15" i="24"/>
  <c r="I40" i="24" s="1"/>
  <c r="U15" i="24"/>
  <c r="E40" i="24" s="1"/>
  <c r="AC15" i="24"/>
  <c r="M40" i="24" s="1"/>
  <c r="W15" i="24"/>
  <c r="G40" i="24" s="1"/>
  <c r="T16" i="22" l="1"/>
  <c r="X16" i="22"/>
  <c r="AB16" i="22"/>
  <c r="V16" i="22"/>
  <c r="S16" i="22"/>
  <c r="U16" i="22"/>
  <c r="Y16" i="22"/>
  <c r="AC16" i="22"/>
  <c r="Z16" i="22"/>
  <c r="W16" i="22"/>
  <c r="AA16" i="22"/>
  <c r="W16" i="21"/>
  <c r="AA16" i="21"/>
  <c r="S16" i="21"/>
  <c r="Y16" i="21"/>
  <c r="X16" i="21"/>
  <c r="AB16" i="21"/>
  <c r="U16" i="21"/>
  <c r="AC16" i="21"/>
  <c r="V16" i="21"/>
  <c r="Z16" i="21"/>
  <c r="T16" i="21"/>
  <c r="M35" i="24"/>
  <c r="M41" i="24"/>
  <c r="F41" i="24"/>
  <c r="F35" i="24"/>
  <c r="K35" i="24"/>
  <c r="K41" i="24"/>
  <c r="I35" i="24"/>
  <c r="I41" i="24"/>
  <c r="L35" i="24"/>
  <c r="L41" i="24"/>
  <c r="G35" i="24"/>
  <c r="G41" i="24"/>
  <c r="E41" i="24"/>
  <c r="E35" i="24"/>
  <c r="H41" i="24"/>
  <c r="H35" i="24"/>
  <c r="J41" i="24"/>
  <c r="J35" i="24"/>
  <c r="C41" i="24"/>
  <c r="C35" i="24"/>
  <c r="D41" i="24"/>
  <c r="D35" i="24"/>
  <c r="E34" i="24"/>
  <c r="H34" i="24"/>
  <c r="F34" i="24"/>
  <c r="I34" i="24"/>
  <c r="D34" i="24"/>
  <c r="G34" i="24"/>
  <c r="K34" i="24"/>
  <c r="C34" i="24"/>
  <c r="M34" i="24"/>
  <c r="L34" i="24"/>
  <c r="J34" i="24"/>
  <c r="U15" i="22"/>
  <c r="Y15" i="22"/>
  <c r="AC15" i="22"/>
  <c r="V15" i="22"/>
  <c r="Z15" i="22"/>
  <c r="S15" i="22"/>
  <c r="W15" i="22"/>
  <c r="AA15" i="22"/>
  <c r="T15" i="22"/>
  <c r="X15" i="22"/>
  <c r="AB15" i="22"/>
  <c r="T15" i="21"/>
  <c r="X15" i="21"/>
  <c r="AB15" i="21"/>
  <c r="U15" i="21"/>
  <c r="Y15" i="21"/>
  <c r="AC15" i="21"/>
  <c r="V15" i="21"/>
  <c r="Z15" i="21"/>
  <c r="S15" i="21"/>
  <c r="W15" i="21"/>
  <c r="AA15" i="21"/>
  <c r="G35" i="21" l="1"/>
  <c r="G41" i="21"/>
  <c r="G34" i="21"/>
  <c r="G40" i="21"/>
  <c r="F35" i="21"/>
  <c r="F41" i="21"/>
  <c r="C34" i="21"/>
  <c r="C40" i="21"/>
  <c r="M35" i="21"/>
  <c r="M41" i="21"/>
  <c r="H34" i="21"/>
  <c r="H40" i="21"/>
  <c r="H35" i="21"/>
  <c r="H41" i="21"/>
  <c r="I34" i="21"/>
  <c r="I40" i="21"/>
  <c r="D34" i="21"/>
  <c r="D40" i="21"/>
  <c r="I35" i="21"/>
  <c r="I41" i="21"/>
  <c r="J34" i="21"/>
  <c r="J40" i="21"/>
  <c r="E34" i="21"/>
  <c r="E40" i="21"/>
  <c r="D35" i="21"/>
  <c r="D41" i="21"/>
  <c r="E35" i="21"/>
  <c r="E41" i="21"/>
  <c r="C35" i="21"/>
  <c r="C41" i="21"/>
  <c r="M34" i="21"/>
  <c r="M40" i="21"/>
  <c r="K34" i="21"/>
  <c r="K40" i="21"/>
  <c r="F34" i="21"/>
  <c r="F40" i="21"/>
  <c r="L34" i="21"/>
  <c r="L40" i="21"/>
  <c r="J35" i="21"/>
  <c r="J41" i="21"/>
  <c r="L35" i="21"/>
  <c r="L41" i="21"/>
  <c r="K35" i="21"/>
  <c r="K41" i="21"/>
  <c r="M34" i="22"/>
  <c r="M40" i="22"/>
  <c r="F34" i="22"/>
  <c r="F40" i="22"/>
  <c r="K40" i="22"/>
  <c r="K34" i="22"/>
  <c r="I34" i="22"/>
  <c r="I40" i="22"/>
  <c r="L34" i="22"/>
  <c r="L40" i="22"/>
  <c r="G40" i="22"/>
  <c r="G34" i="22"/>
  <c r="E34" i="22"/>
  <c r="E40" i="22"/>
  <c r="H34" i="22"/>
  <c r="H40" i="22"/>
  <c r="J34" i="22"/>
  <c r="J40" i="22"/>
  <c r="C34" i="22"/>
  <c r="C40" i="22"/>
  <c r="D34" i="22"/>
  <c r="D40" i="22"/>
  <c r="D33" i="22"/>
  <c r="D39" i="22"/>
  <c r="K33" i="22"/>
  <c r="K39" i="22"/>
  <c r="F33" i="22"/>
  <c r="F39" i="22"/>
  <c r="J33" i="22"/>
  <c r="J39" i="22"/>
  <c r="E33" i="22"/>
  <c r="E39" i="22"/>
  <c r="L33" i="22"/>
  <c r="L39" i="22"/>
  <c r="G33" i="22"/>
  <c r="G39" i="22"/>
  <c r="M33" i="22"/>
  <c r="M39" i="22"/>
  <c r="H33" i="22"/>
  <c r="H39" i="22"/>
  <c r="C33" i="22"/>
  <c r="C39" i="22"/>
  <c r="I33" i="22"/>
  <c r="I39" i="22"/>
</calcChain>
</file>

<file path=xl/sharedStrings.xml><?xml version="1.0" encoding="utf-8"?>
<sst xmlns="http://schemas.openxmlformats.org/spreadsheetml/2006/main" count="421" uniqueCount="112">
  <si>
    <t>-</t>
  </si>
  <si>
    <t>2017/2006</t>
  </si>
  <si>
    <t>Izvor podataka:</t>
  </si>
  <si>
    <t>Namena:</t>
  </si>
  <si>
    <t>Metodologija:</t>
  </si>
  <si>
    <t xml:space="preserve">Primena skale ekvivalencije (potrošačke jedinice) omogućava poređenje potrošnje/prihoda lica koja žive u domaćinstvima različitim po veličini (broju članova) preko zajedničkog imenitelja – potrošačke jedinice. Prihod po decilima je ukupni raspoloživi prihod domaćinstva ravnomerno raspodeljen među članovima domaćinstva prema modifikovanoj skali ekvivalencije OECD (Organisation for Economic co- operation and Development). Prema ovoj skali, prvi odrasli član domaćinstva dobija vrednost 1, ostali odrasli članovi stari 14 i više godina vrednost 0,5 i deca ispod 14 godina vrednost 0,3. Prihod domaćinstva ne uključuje prihod u naturi. </t>
  </si>
  <si>
    <t>Lista pokazatelja</t>
  </si>
  <si>
    <t>Redni br.</t>
  </si>
  <si>
    <t xml:space="preserve">Prosečan broj članova i potrošačkih jedinica, prema decilima  potrošnje </t>
  </si>
  <si>
    <t xml:space="preserve">Prosečna potrošnja po potrošačkoj jedinici, po decilima </t>
  </si>
  <si>
    <t xml:space="preserve">Medijana potrošnje po potrošačkoj jedinici, po decilima </t>
  </si>
  <si>
    <t>Struktura izdataka za ličnu potrošnju stanovništva, po decilima potrošnje</t>
  </si>
  <si>
    <t>Prosečan broj članova i potrošačkih jedinica, prema decilima  prihoda</t>
  </si>
  <si>
    <t xml:space="preserve">Prosečni prihodi po potrošačkoj jedinici, po decilima </t>
  </si>
  <si>
    <t xml:space="preserve">Medijana prihoda po potrošačkoj jedinici, po decilima </t>
  </si>
  <si>
    <t>Glavni izvor prihoda stanovništva, po decilima potrošnje</t>
  </si>
  <si>
    <t>Učešće prihoda po decilima u ukupnom prihodu stanovništva</t>
  </si>
  <si>
    <t>Realna stopa rasta prosečne potrošnje po potrošačkoj jedinici, po decilima - 2006=100</t>
  </si>
  <si>
    <t>Realna stopa rasta medijane prihoda po potrošačkoj jedinici, po decilima - 2006=100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</si>
  <si>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</si>
  <si>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</si>
  <si>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</si>
  <si>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</si>
  <si>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</si>
  <si>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</si>
  <si>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</si>
  <si>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</si>
  <si>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</si>
  <si>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decil</t>
    </r>
  </si>
  <si>
    <t>Ukupno</t>
  </si>
  <si>
    <t>Prosečan broj članova</t>
  </si>
  <si>
    <t>Prosečan broj potrošačkih jedinica</t>
  </si>
  <si>
    <t>Lična potrošnja – ukupno</t>
  </si>
  <si>
    <t xml:space="preserve">Hrana i bezalkoholna pića </t>
  </si>
  <si>
    <t xml:space="preserve">Alkoholna pića i duvan </t>
  </si>
  <si>
    <t xml:space="preserve">Odeća i obuća </t>
  </si>
  <si>
    <t xml:space="preserve">Stanovanje, voda, el. energija, gas i ostala goriva </t>
  </si>
  <si>
    <t xml:space="preserve">Oprema za stan i tekuće održavanje </t>
  </si>
  <si>
    <t xml:space="preserve">Zdravlje </t>
  </si>
  <si>
    <t xml:space="preserve">Transport </t>
  </si>
  <si>
    <t xml:space="preserve">Komunikacije </t>
  </si>
  <si>
    <t xml:space="preserve">Rekreacija i kultura </t>
  </si>
  <si>
    <t xml:space="preserve">Obrazovanje </t>
  </si>
  <si>
    <t xml:space="preserve">Restorani i hoteli </t>
  </si>
  <si>
    <t>Ostali lični predmeti i ostale usluge</t>
  </si>
  <si>
    <t>PROSEČAN BROJ ČLANOVA I POTROŠAČKIH JEDINICA, PREMA DECILIMA PRIHODA</t>
  </si>
  <si>
    <t>GLAVNI IZVOR PRIHODA STANOVNIŠTVA, PO DECILIMA POTROŠNJE</t>
  </si>
  <si>
    <t>Penzije</t>
  </si>
  <si>
    <t>Prihod od zarade</t>
  </si>
  <si>
    <t>Prihod od samozaposlenosti</t>
  </si>
  <si>
    <t>Prihod od imovine</t>
  </si>
  <si>
    <t>Naknada za nezaposlenost</t>
  </si>
  <si>
    <t>Ostala primanja</t>
  </si>
  <si>
    <t>UČEŠĆE PRIHODA PO DECILIMA U UKUPNOM PRIHODU STANOVNIŠTVA</t>
  </si>
  <si>
    <t xml:space="preserve">PROSEČNA POTROŠNJA PO POTROŠAČKOJ JEDINICI, PO DECILIMA - tekuće cene
</t>
  </si>
  <si>
    <t>REALNA STOPA RASTA PROSEČNE POTROŠNJE PO POTROŠAČKOJ JEDINICI, PO DECILIMA - 2006=100</t>
  </si>
  <si>
    <t>Indeks potrošačkih cena (međugodišnji rast)*</t>
  </si>
  <si>
    <t>Bazni indeks potrošačkih cena,
2006=100**</t>
  </si>
  <si>
    <t>** Izvor: Preračunato na osnovu lančanih indeksa potrošačkih cena NBS</t>
  </si>
  <si>
    <t>PROSEČNA POTROŠNJA PO POTROŠAČKOJ JEDINICI, PO DECILIMA - cene 2006=100</t>
  </si>
  <si>
    <t xml:space="preserve">MEDIJANA POTROŠNJE PO POTROŠAČKOJ JEDINICI, PO DECILIMA - tekuće cene </t>
  </si>
  <si>
    <t>REALNA STOPA RASTA MEDIJANE POTROŠNJE PO POTROŠAČKOJ JEDINICI, PO DECILIMA - cene 2006=100</t>
  </si>
  <si>
    <t>PROSEČNA GODIŠNJA STOPA RASTA MEDIJANE POTROŠNJE PO POTROŠAČKOJ JEDINICI, PO DECILIMA</t>
  </si>
  <si>
    <t>MEDIJANA POTROŠNJE PO POTROŠAČKOJ JEDINICI, PO DECILIMA - cene 2006=100</t>
  </si>
  <si>
    <t>Bazni indeks potrošačkih cena, 2006=100**</t>
  </si>
  <si>
    <t>PROSEČNI PRIHODI PO POTROŠAČKOJ JEDINICI, PO DECILIMA - tekuće cene</t>
  </si>
  <si>
    <t>REALNA STOPA RASTA PROSEČNIH PRIHODA PO POTROŠAČKOJ JEDINICI, PO DECILIMA - 2006=100</t>
  </si>
  <si>
    <t>PROSEČNA GODIŠNJA STOPA RASTA  PROSEČNIH PRIHODA PO POTROŠAČKOJ JEDINICI, PO DECILIMA</t>
  </si>
  <si>
    <t>PROSEČNI PRIHODI PO POTROŠAČKOJ JEDINICI, PO DECILIMA - cene 2006=100</t>
  </si>
  <si>
    <t>MEDIJANA PRIHODA PO POTROŠAČKOJ JEDINICI, PO DECILIMA - tekuće cene</t>
  </si>
  <si>
    <t>REALNA STOPA RASTA MEDIJANE PRIHODA PO POTROŠAČKOJ JEDINICI, PO DECILIMA - 2006=100</t>
  </si>
  <si>
    <t>PROSEČNA GODIŠNJA STOPA RASTA MEDIJANE PRIHODA PO POTROŠAČKOJ JEDINICI, PO DECILIMA</t>
  </si>
  <si>
    <t>MEDIJANA PRIHODA PO POTROŠAČKOJ JEDINICI, PO DECILIMA - cene 2006=100</t>
  </si>
  <si>
    <t>Realna stopa rasta medijane potrošnje po potrošačkoj jedinici, po decilima - 2006=100</t>
  </si>
  <si>
    <t>Realna stopa rasta prosečnih prihoda po potrošačkoj jedinici, po decilima - 2006=100</t>
  </si>
  <si>
    <t>Anketa o potrošnji domaćinstava, Republički zavod za statistiku. 
Posebna obrada za potrebe Tima za socijalno uključivanje i smanjenje siromaštva Vlade Republike Srbije.</t>
  </si>
  <si>
    <t xml:space="preserve">PROSEČAN BROJ ČLANOVA I POTROŠAČKIH JEDINICA, PREMA DECILIMA POTROŠNJE </t>
  </si>
  <si>
    <t>GORNjA GRANICA EKVIVALENTNE POTROŠNjE, PO DECILIMA (TOP CUT - OFF point), u mesečnom iznosu, u RSD</t>
  </si>
  <si>
    <t>GORNjA GRANICA EKVIVALENTNOG PRIHODA, PO DECILIMA (TOP CUT - OFF point), u mesečnom iznosu, u RSD</t>
  </si>
  <si>
    <t>* Izvor: NBS, tabela Osnovni makroekonomski indikatori, ažurirana 9. marta 2020. Pristupljeno 16. marta 2020.</t>
  </si>
  <si>
    <t>PROSEČNA GODIŠNJA STOPA RASTA PROSEČNE POTROŠNJE PO POTROŠAČKOJ JEDINICI, PO DECILIMA</t>
  </si>
  <si>
    <t>2018/2006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</si>
  <si>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</si>
  <si>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</si>
  <si>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</si>
  <si>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</si>
  <si>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</si>
  <si>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</si>
  <si>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</si>
  <si>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</si>
  <si>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</si>
  <si>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decil</t>
    </r>
  </si>
  <si>
    <t>Gornja granica ekvivalentne potrošnje, po decilima (TOP CUT - OFF point), u mesečnom iznosu, u RSD</t>
  </si>
  <si>
    <t>Gornja granica ekvivalentnog prihoda, po decilima (TOP CUT - OFF point), u mesečnom iznosu, u RSD</t>
  </si>
  <si>
    <t>Socijalni transferi (novčana socijalna pomoć,  
dečiji dodatak i sl.)</t>
  </si>
  <si>
    <t>PROSEČNA POTROŠNJA PO POTROŠAČKOJ JEDINICI, PO DECILIMA, u mesečnom iznosu, u RSD</t>
  </si>
  <si>
    <t>MEDIJANA POTROŠNJE PO POTROŠAČKOJ JEDINICI, PO DECILIMA, u mesečnom iznosu, u RSD</t>
  </si>
  <si>
    <t>STRUKTURA IZDATAKA ZA LIČNU POTROŠNJU STANOVNIŠTVA, PO DECILIMA POTROŠNJE, u %</t>
  </si>
  <si>
    <t>PROSEČNI PRIHODI PO POTROŠAČKOJ JEDINICI, PO DECILIMA, u mesečnom iznosu, u RSD</t>
  </si>
  <si>
    <t>Godina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</si>
  <si>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</si>
  <si>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</si>
  <si>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</si>
  <si>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</si>
  <si>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</si>
  <si>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</si>
  <si>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</si>
  <si>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</si>
  <si>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</si>
  <si>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decil</t>
    </r>
  </si>
  <si>
    <t>MEDIJANA PRIHODA PO POTROŠAČKOJ JEDINICI, PO DECILIMA, u mesečnom iznosu, u RSD</t>
  </si>
  <si>
    <t>Izrada dokumenta za potrebe Tima za socijalno uključivanje i smanjenje siromaštva.  ”DECILNA RASPODELA POTROŠNJE I PRIHODA U REPUBLICI SRBIJI U 2018. GODINI” pruža uporedni prikaz potrošnje i prihoda posmatranih kroz decile u periodu od 2006. do 2018. godine, sa posebnim fokusom na položaj najsiromašnijeg decila stanovništva u Republici Srbiji.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</si>
</sst>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  <charset val="238"/>
    </font>
    <font>
      <sz val="7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>
      <alignment vertical="top"/>
    </xf>
  </cellStyleXfs>
  <cellXfs count="9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/>
    <xf numFmtId="1" fontId="0" fillId="0" borderId="0" xfId="0" applyNumberFormat="1" applyFill="1"/>
    <xf numFmtId="1" fontId="0" fillId="0" borderId="0" xfId="0" applyNumberForma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center" indent="1"/>
    </xf>
    <xf numFmtId="1" fontId="0" fillId="0" borderId="1" xfId="0" applyNumberFormat="1" applyFont="1" applyBorder="1" applyAlignment="1">
      <alignment horizontal="right" vertical="center" indent="1"/>
    </xf>
    <xf numFmtId="1" fontId="6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center" indent="1"/>
    </xf>
    <xf numFmtId="1" fontId="0" fillId="2" borderId="1" xfId="0" applyNumberForma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right" vertical="center" indent="1"/>
    </xf>
    <xf numFmtId="0" fontId="0" fillId="2" borderId="1" xfId="0" applyFill="1" applyBorder="1" applyAlignment="1">
      <alignment horizontal="left" vertical="center" indent="2"/>
    </xf>
    <xf numFmtId="164" fontId="0" fillId="2" borderId="1" xfId="0" applyNumberFormat="1" applyFill="1" applyBorder="1" applyAlignment="1">
      <alignment horizontal="right" vertical="center" indent="1"/>
    </xf>
    <xf numFmtId="1" fontId="0" fillId="0" borderId="1" xfId="0" applyNumberFormat="1" applyBorder="1"/>
    <xf numFmtId="1" fontId="0" fillId="0" borderId="2" xfId="0" applyNumberFormat="1" applyBorder="1"/>
    <xf numFmtId="0" fontId="0" fillId="0" borderId="0" xfId="0" applyBorder="1"/>
    <xf numFmtId="0" fontId="0" fillId="0" borderId="3" xfId="0" applyBorder="1"/>
    <xf numFmtId="164" fontId="0" fillId="0" borderId="1" xfId="0" applyNumberFormat="1" applyBorder="1"/>
    <xf numFmtId="1" fontId="6" fillId="0" borderId="1" xfId="0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9" fillId="0" borderId="1" xfId="0" applyNumberFormat="1" applyFont="1" applyFill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2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1" fontId="6" fillId="0" borderId="7" xfId="0" applyNumberFormat="1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horizontal="center" vertical="center"/>
    </xf>
    <xf numFmtId="0" fontId="14" fillId="0" borderId="0" xfId="0" applyFont="1" applyBorder="1"/>
    <xf numFmtId="1" fontId="0" fillId="0" borderId="1" xfId="0" applyNumberFormat="1" applyFill="1" applyBorder="1" applyAlignment="1">
      <alignment horizontal="right" vertical="center" indent="1"/>
    </xf>
    <xf numFmtId="1" fontId="6" fillId="0" borderId="1" xfId="0" applyNumberFormat="1" applyFont="1" applyFill="1" applyBorder="1" applyAlignment="1">
      <alignment horizontal="right" vertical="center" indent="1"/>
    </xf>
    <xf numFmtId="0" fontId="0" fillId="0" borderId="1" xfId="0" applyFont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right" vertical="center" indent="1"/>
    </xf>
    <xf numFmtId="0" fontId="1" fillId="0" borderId="0" xfId="0" applyFont="1"/>
    <xf numFmtId="0" fontId="0" fillId="2" borderId="1" xfId="0" applyFont="1" applyFill="1" applyBorder="1" applyAlignment="1">
      <alignment horizontal="left" vertical="center" wrapText="1" indent="2"/>
    </xf>
    <xf numFmtId="164" fontId="0" fillId="2" borderId="1" xfId="0" applyNumberFormat="1" applyFon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right" vertical="center" inden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9" fillId="2" borderId="1" xfId="0" applyNumberFormat="1" applyFont="1" applyFill="1" applyBorder="1"/>
    <xf numFmtId="0" fontId="0" fillId="0" borderId="0" xfId="0" applyFont="1"/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/>
    <xf numFmtId="164" fontId="16" fillId="0" borderId="1" xfId="0" applyNumberFormat="1" applyFont="1" applyFill="1" applyBorder="1"/>
    <xf numFmtId="0" fontId="16" fillId="0" borderId="0" xfId="0" applyFont="1"/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tabSelected="1" zoomScaleNormal="85" workbookViewId="0">
      <selection activeCell="A2" sqref="A2"/>
    </sheetView>
  </sheetViews>
  <sheetFormatPr defaultColWidth="11.42578125" defaultRowHeight="15.75"/>
  <cols>
    <col min="1" max="1" width="21.42578125" style="5" bestFit="1" customWidth="1"/>
    <col min="2" max="2" width="101.28515625" style="5" customWidth="1"/>
    <col min="3" max="16384" width="11.42578125" style="5"/>
  </cols>
  <sheetData>
    <row r="2" spans="1:2" ht="31.5">
      <c r="A2" s="52" t="s">
        <v>2</v>
      </c>
      <c r="B2" s="51" t="s">
        <v>75</v>
      </c>
    </row>
    <row r="3" spans="1:2" ht="99" customHeight="1">
      <c r="A3" s="52" t="s">
        <v>3</v>
      </c>
      <c r="B3" s="50" t="s">
        <v>111</v>
      </c>
    </row>
    <row r="4" spans="1:2" ht="177.75" customHeight="1">
      <c r="A4" s="52" t="s">
        <v>4</v>
      </c>
      <c r="B4" s="52" t="s">
        <v>5</v>
      </c>
    </row>
    <row r="5" spans="1:2">
      <c r="A5" s="52" t="s">
        <v>6</v>
      </c>
    </row>
    <row r="6" spans="1:2">
      <c r="A6" s="52" t="s">
        <v>7</v>
      </c>
    </row>
    <row r="7" spans="1:2">
      <c r="A7" s="52">
        <v>1</v>
      </c>
      <c r="B7" s="53" t="s">
        <v>8</v>
      </c>
    </row>
    <row r="8" spans="1:2">
      <c r="A8" s="52">
        <v>2</v>
      </c>
      <c r="B8" s="53" t="s">
        <v>9</v>
      </c>
    </row>
    <row r="9" spans="1:2">
      <c r="A9" s="52">
        <v>3</v>
      </c>
      <c r="B9" s="64" t="s">
        <v>92</v>
      </c>
    </row>
    <row r="10" spans="1:2">
      <c r="A10" s="52">
        <v>4</v>
      </c>
      <c r="B10" s="53" t="s">
        <v>10</v>
      </c>
    </row>
    <row r="11" spans="1:2">
      <c r="A11" s="52">
        <v>5</v>
      </c>
      <c r="B11" s="53" t="s">
        <v>11</v>
      </c>
    </row>
    <row r="12" spans="1:2">
      <c r="A12" s="52">
        <v>6</v>
      </c>
      <c r="B12" s="53" t="s">
        <v>12</v>
      </c>
    </row>
    <row r="13" spans="1:2">
      <c r="A13" s="52">
        <v>7</v>
      </c>
      <c r="B13" s="53" t="s">
        <v>13</v>
      </c>
    </row>
    <row r="14" spans="1:2">
      <c r="A14" s="52">
        <v>8</v>
      </c>
      <c r="B14" s="64" t="s">
        <v>93</v>
      </c>
    </row>
    <row r="15" spans="1:2">
      <c r="A15" s="52">
        <v>9</v>
      </c>
      <c r="B15" s="53" t="s">
        <v>14</v>
      </c>
    </row>
    <row r="16" spans="1:2">
      <c r="A16" s="52">
        <v>10</v>
      </c>
      <c r="B16" s="53" t="s">
        <v>15</v>
      </c>
    </row>
    <row r="17" spans="1:2">
      <c r="A17" s="52">
        <v>11</v>
      </c>
      <c r="B17" s="53" t="s">
        <v>16</v>
      </c>
    </row>
    <row r="18" spans="1:2">
      <c r="A18" s="52">
        <v>12</v>
      </c>
      <c r="B18" s="53" t="s">
        <v>17</v>
      </c>
    </row>
    <row r="19" spans="1:2">
      <c r="A19" s="52">
        <v>13</v>
      </c>
      <c r="B19" s="53" t="s">
        <v>73</v>
      </c>
    </row>
    <row r="20" spans="1:2">
      <c r="A20" s="52">
        <v>14</v>
      </c>
      <c r="B20" s="53" t="s">
        <v>74</v>
      </c>
    </row>
    <row r="21" spans="1:2">
      <c r="A21" s="52">
        <v>15</v>
      </c>
      <c r="B21" s="53" t="s">
        <v>18</v>
      </c>
    </row>
    <row r="22" spans="1:2">
      <c r="A22" s="52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"/>
  <sheetViews>
    <sheetView zoomScalePageLayoutView="130" workbookViewId="0">
      <selection activeCell="B2" sqref="B2:M2"/>
    </sheetView>
  </sheetViews>
  <sheetFormatPr defaultColWidth="8.85546875" defaultRowHeight="15"/>
  <cols>
    <col min="1" max="1" width="3" customWidth="1"/>
    <col min="3" max="3" width="12.85546875" bestFit="1" customWidth="1"/>
    <col min="4" max="7" width="11.28515625" bestFit="1" customWidth="1"/>
    <col min="8" max="13" width="12.28515625" bestFit="1" customWidth="1"/>
  </cols>
  <sheetData>
    <row r="2" spans="2:13" ht="20.100000000000001" customHeight="1">
      <c r="B2" s="88" t="s">
        <v>110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s="3" customFormat="1" ht="39.950000000000003" customHeight="1">
      <c r="B3" s="10" t="s">
        <v>99</v>
      </c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</row>
    <row r="4" spans="2:13" ht="30" customHeight="1">
      <c r="B4" s="23">
        <v>2018</v>
      </c>
      <c r="C4" s="18">
        <v>31600</v>
      </c>
      <c r="D4" s="28">
        <v>10333</v>
      </c>
      <c r="E4" s="28">
        <v>17200</v>
      </c>
      <c r="F4" s="28">
        <v>21333</v>
      </c>
      <c r="G4" s="28">
        <v>25714</v>
      </c>
      <c r="H4" s="28">
        <v>29333</v>
      </c>
      <c r="I4" s="28">
        <v>33393</v>
      </c>
      <c r="J4" s="28">
        <v>38667</v>
      </c>
      <c r="K4" s="28">
        <v>44423</v>
      </c>
      <c r="L4" s="28">
        <v>53333</v>
      </c>
      <c r="M4" s="28">
        <v>75286</v>
      </c>
    </row>
  </sheetData>
  <mergeCells count="1">
    <mergeCell ref="B2:M2"/>
  </mergeCells>
  <pageMargins left="0.7" right="0.7" top="0.75" bottom="0.75" header="0.3" footer="0.3"/>
  <pageSetup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workbookViewId="0">
      <pane ySplit="3" topLeftCell="A4" activePane="bottomLeft" state="frozen"/>
      <selection activeCell="O152" sqref="O152"/>
      <selection pane="bottomLeft" activeCell="B2" sqref="B2:M2"/>
    </sheetView>
  </sheetViews>
  <sheetFormatPr defaultColWidth="8.85546875" defaultRowHeight="15"/>
  <cols>
    <col min="1" max="1" width="4.7109375" customWidth="1"/>
    <col min="2" max="2" width="29" bestFit="1" customWidth="1"/>
    <col min="3" max="13" width="11.7109375" customWidth="1"/>
    <col min="14" max="14" width="9.7109375" customWidth="1"/>
    <col min="19" max="19" width="26.85546875" bestFit="1" customWidth="1"/>
  </cols>
  <sheetData>
    <row r="2" spans="2:13" s="5" customFormat="1" ht="20.100000000000001" customHeight="1">
      <c r="B2" s="92" t="s">
        <v>46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3" s="3" customFormat="1" ht="39.950000000000003" customHeight="1">
      <c r="B3" s="10"/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</row>
    <row r="4" spans="2:13">
      <c r="B4" s="89">
        <v>2018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2:13">
      <c r="B5" s="31" t="s">
        <v>48</v>
      </c>
      <c r="C5" s="32">
        <v>54.9</v>
      </c>
      <c r="D5" s="32">
        <v>25.1</v>
      </c>
      <c r="E5" s="32">
        <v>41.1</v>
      </c>
      <c r="F5" s="32">
        <v>45.3</v>
      </c>
      <c r="G5" s="32">
        <v>53.1</v>
      </c>
      <c r="H5" s="32">
        <v>53.3</v>
      </c>
      <c r="I5" s="32">
        <v>60.9</v>
      </c>
      <c r="J5" s="32">
        <v>62.7</v>
      </c>
      <c r="K5" s="32">
        <v>64</v>
      </c>
      <c r="L5" s="32">
        <v>69.5</v>
      </c>
      <c r="M5" s="32">
        <v>72.7</v>
      </c>
    </row>
    <row r="6" spans="2:13">
      <c r="B6" s="31" t="s">
        <v>49</v>
      </c>
      <c r="C6" s="32">
        <v>8.8000000000000007</v>
      </c>
      <c r="D6" s="32">
        <v>9.5</v>
      </c>
      <c r="E6" s="32">
        <v>8.1999999999999993</v>
      </c>
      <c r="F6" s="32">
        <v>11.7</v>
      </c>
      <c r="G6" s="32">
        <v>10.1</v>
      </c>
      <c r="H6" s="32">
        <v>8.1999999999999993</v>
      </c>
      <c r="I6" s="32">
        <v>10.199999999999999</v>
      </c>
      <c r="J6" s="32">
        <v>9</v>
      </c>
      <c r="K6" s="32">
        <v>7.8</v>
      </c>
      <c r="L6" s="32">
        <v>5.5</v>
      </c>
      <c r="M6" s="32">
        <v>8.1999999999999993</v>
      </c>
    </row>
    <row r="7" spans="2:13">
      <c r="B7" s="31" t="s">
        <v>50</v>
      </c>
      <c r="C7" s="32">
        <v>0.2</v>
      </c>
      <c r="D7" s="32">
        <v>0.1</v>
      </c>
      <c r="E7" s="32">
        <v>0.4</v>
      </c>
      <c r="F7" s="32">
        <v>0.4</v>
      </c>
      <c r="G7" s="32">
        <v>0.2</v>
      </c>
      <c r="H7" s="32" t="s">
        <v>0</v>
      </c>
      <c r="I7" s="32" t="s">
        <v>0</v>
      </c>
      <c r="J7" s="32">
        <v>0.4</v>
      </c>
      <c r="K7" s="32">
        <v>0.4</v>
      </c>
      <c r="L7" s="32">
        <v>0.1</v>
      </c>
      <c r="M7" s="32">
        <v>0.2</v>
      </c>
    </row>
    <row r="8" spans="2:13">
      <c r="B8" s="31" t="s">
        <v>47</v>
      </c>
      <c r="C8" s="32">
        <v>32</v>
      </c>
      <c r="D8" s="32">
        <v>45</v>
      </c>
      <c r="E8" s="32">
        <v>44</v>
      </c>
      <c r="F8" s="32">
        <v>38.5</v>
      </c>
      <c r="G8" s="32">
        <v>34.5</v>
      </c>
      <c r="H8" s="32">
        <v>35.4</v>
      </c>
      <c r="I8" s="32">
        <v>27</v>
      </c>
      <c r="J8" s="32">
        <v>26.9</v>
      </c>
      <c r="K8" s="32">
        <v>26.3</v>
      </c>
      <c r="L8" s="32">
        <v>23.9</v>
      </c>
      <c r="M8" s="32">
        <v>17.899999999999999</v>
      </c>
    </row>
    <row r="9" spans="2:13">
      <c r="B9" s="31" t="s">
        <v>51</v>
      </c>
      <c r="C9" s="32">
        <v>0.1</v>
      </c>
      <c r="D9" s="32">
        <v>0.3</v>
      </c>
      <c r="E9" s="32">
        <v>0.1</v>
      </c>
      <c r="F9" s="32">
        <v>0.2</v>
      </c>
      <c r="G9" s="32">
        <v>0.2</v>
      </c>
      <c r="H9" s="32">
        <v>0.4</v>
      </c>
      <c r="I9" s="32">
        <v>0.3</v>
      </c>
      <c r="J9" s="32" t="s">
        <v>0</v>
      </c>
      <c r="K9" s="32">
        <v>0.1</v>
      </c>
      <c r="L9" s="32" t="s">
        <v>0</v>
      </c>
      <c r="M9" s="32" t="s">
        <v>0</v>
      </c>
    </row>
    <row r="10" spans="2:13" ht="45">
      <c r="B10" s="65" t="s">
        <v>94</v>
      </c>
      <c r="C10" s="66">
        <v>2.4</v>
      </c>
      <c r="D10" s="66">
        <v>15.3</v>
      </c>
      <c r="E10" s="66">
        <v>4.5</v>
      </c>
      <c r="F10" s="66">
        <v>2.5</v>
      </c>
      <c r="G10" s="66">
        <v>0.5</v>
      </c>
      <c r="H10" s="66">
        <v>0.3</v>
      </c>
      <c r="I10" s="66">
        <v>0.4</v>
      </c>
      <c r="J10" s="66">
        <v>0.2</v>
      </c>
      <c r="K10" s="32" t="s">
        <v>0</v>
      </c>
      <c r="L10" s="32" t="s">
        <v>0</v>
      </c>
      <c r="M10" s="32" t="s">
        <v>0</v>
      </c>
    </row>
    <row r="11" spans="2:13">
      <c r="B11" s="31" t="s">
        <v>52</v>
      </c>
      <c r="C11" s="32">
        <v>1.6</v>
      </c>
      <c r="D11" s="32">
        <v>4.7</v>
      </c>
      <c r="E11" s="32">
        <v>1.7</v>
      </c>
      <c r="F11" s="32">
        <v>1.4</v>
      </c>
      <c r="G11" s="32">
        <v>1.4</v>
      </c>
      <c r="H11" s="32">
        <v>2.4</v>
      </c>
      <c r="I11" s="32">
        <v>1.2</v>
      </c>
      <c r="J11" s="32">
        <v>0.8</v>
      </c>
      <c r="K11" s="32">
        <v>1.4</v>
      </c>
      <c r="L11" s="32">
        <v>1</v>
      </c>
      <c r="M11" s="32">
        <v>1</v>
      </c>
    </row>
  </sheetData>
  <mergeCells count="2">
    <mergeCell ref="B2:M2"/>
    <mergeCell ref="B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"/>
  <sheetViews>
    <sheetView zoomScale="80" zoomScaleNormal="80" workbookViewId="0">
      <selection activeCell="B2" sqref="B2:M2"/>
    </sheetView>
  </sheetViews>
  <sheetFormatPr defaultColWidth="8.85546875" defaultRowHeight="15"/>
  <cols>
    <col min="1" max="1" width="3" customWidth="1"/>
    <col min="2" max="13" width="11.7109375" customWidth="1"/>
    <col min="14" max="14" width="9.7109375" customWidth="1"/>
  </cols>
  <sheetData>
    <row r="2" spans="2:13" ht="20.100000000000001" customHeight="1">
      <c r="B2" s="88" t="s">
        <v>53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s="3" customFormat="1" ht="39.950000000000003" customHeight="1">
      <c r="B3" s="10" t="s">
        <v>99</v>
      </c>
      <c r="C3" s="26" t="s">
        <v>19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6" t="s">
        <v>26</v>
      </c>
      <c r="K3" s="26" t="s">
        <v>27</v>
      </c>
      <c r="L3" s="26" t="s">
        <v>28</v>
      </c>
      <c r="M3" s="49" t="s">
        <v>29</v>
      </c>
    </row>
    <row r="4" spans="2:13" ht="32.25" customHeight="1">
      <c r="B4" s="23">
        <v>2018</v>
      </c>
      <c r="C4" s="32">
        <v>2.6</v>
      </c>
      <c r="D4" s="32">
        <v>4.8</v>
      </c>
      <c r="E4" s="32">
        <v>6</v>
      </c>
      <c r="F4" s="32">
        <v>7.2</v>
      </c>
      <c r="G4" s="32">
        <v>8.3000000000000007</v>
      </c>
      <c r="H4" s="32">
        <v>9.1999999999999993</v>
      </c>
      <c r="I4" s="32">
        <v>10.7</v>
      </c>
      <c r="J4" s="32">
        <v>12.3</v>
      </c>
      <c r="K4" s="32">
        <v>15.1</v>
      </c>
      <c r="L4" s="32">
        <v>23.8</v>
      </c>
      <c r="M4" s="32">
        <v>100</v>
      </c>
    </row>
  </sheetData>
  <mergeCells count="1">
    <mergeCell ref="B2:M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workbookViewId="0">
      <selection activeCell="B2" sqref="B2:M2"/>
    </sheetView>
  </sheetViews>
  <sheetFormatPr defaultColWidth="8.85546875" defaultRowHeight="15"/>
  <cols>
    <col min="1" max="1" width="7.85546875" customWidth="1"/>
    <col min="2" max="2" width="9.7109375" customWidth="1"/>
    <col min="13" max="13" width="9.85546875" customWidth="1"/>
    <col min="15" max="15" width="16.140625" customWidth="1"/>
    <col min="16" max="16" width="12.7109375" customWidth="1"/>
  </cols>
  <sheetData>
    <row r="2" spans="2:29" ht="28.5" customHeight="1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R2" s="88" t="s">
        <v>59</v>
      </c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2:29" ht="60">
      <c r="B3" s="14" t="s">
        <v>99</v>
      </c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  <c r="O3" s="40" t="s">
        <v>56</v>
      </c>
      <c r="P3" s="11" t="s">
        <v>57</v>
      </c>
      <c r="R3" s="14" t="s">
        <v>99</v>
      </c>
      <c r="S3" s="15" t="s">
        <v>29</v>
      </c>
      <c r="T3" s="26" t="s">
        <v>19</v>
      </c>
      <c r="U3" s="26" t="s">
        <v>20</v>
      </c>
      <c r="V3" s="26" t="s">
        <v>21</v>
      </c>
      <c r="W3" s="26" t="s">
        <v>22</v>
      </c>
      <c r="X3" s="26" t="s">
        <v>23</v>
      </c>
      <c r="Y3" s="26" t="s">
        <v>24</v>
      </c>
      <c r="Z3" s="26" t="s">
        <v>25</v>
      </c>
      <c r="AA3" s="26" t="s">
        <v>26</v>
      </c>
      <c r="AB3" s="26" t="s">
        <v>27</v>
      </c>
      <c r="AC3" s="26" t="s">
        <v>28</v>
      </c>
    </row>
    <row r="4" spans="2:29">
      <c r="B4" s="22">
        <v>2006</v>
      </c>
      <c r="C4" s="16">
        <v>13836</v>
      </c>
      <c r="D4" s="17">
        <v>4903</v>
      </c>
      <c r="E4" s="17">
        <v>7314</v>
      </c>
      <c r="F4" s="17">
        <v>8744</v>
      </c>
      <c r="G4" s="17">
        <v>10051</v>
      </c>
      <c r="H4" s="17">
        <v>11356</v>
      </c>
      <c r="I4" s="17">
        <v>12763</v>
      </c>
      <c r="J4" s="17">
        <v>14402</v>
      </c>
      <c r="K4" s="17">
        <v>16666</v>
      </c>
      <c r="L4" s="19">
        <v>20134</v>
      </c>
      <c r="M4" s="19">
        <v>32018</v>
      </c>
      <c r="O4" s="41">
        <v>106.6</v>
      </c>
      <c r="P4" s="24"/>
      <c r="R4" s="22">
        <v>2006</v>
      </c>
      <c r="S4" s="38">
        <f>C4</f>
        <v>13836</v>
      </c>
      <c r="T4" s="33">
        <f t="shared" ref="T4:AC4" si="0">D4</f>
        <v>4903</v>
      </c>
      <c r="U4" s="33">
        <f t="shared" si="0"/>
        <v>7314</v>
      </c>
      <c r="V4" s="33">
        <f t="shared" si="0"/>
        <v>8744</v>
      </c>
      <c r="W4" s="33">
        <f t="shared" si="0"/>
        <v>10051</v>
      </c>
      <c r="X4" s="33">
        <f t="shared" si="0"/>
        <v>11356</v>
      </c>
      <c r="Y4" s="33">
        <f t="shared" si="0"/>
        <v>12763</v>
      </c>
      <c r="Z4" s="33">
        <f t="shared" si="0"/>
        <v>14402</v>
      </c>
      <c r="AA4" s="33">
        <f t="shared" si="0"/>
        <v>16666</v>
      </c>
      <c r="AB4" s="33">
        <f t="shared" si="0"/>
        <v>20134</v>
      </c>
      <c r="AC4" s="33">
        <f t="shared" si="0"/>
        <v>32018</v>
      </c>
    </row>
    <row r="5" spans="2:29">
      <c r="B5" s="22">
        <v>2007</v>
      </c>
      <c r="C5" s="16">
        <v>14790</v>
      </c>
      <c r="D5" s="17">
        <v>5427</v>
      </c>
      <c r="E5" s="17">
        <v>7940</v>
      </c>
      <c r="F5" s="17">
        <v>9478</v>
      </c>
      <c r="G5" s="17">
        <v>10892</v>
      </c>
      <c r="H5" s="17">
        <v>12233</v>
      </c>
      <c r="I5" s="17">
        <v>13763</v>
      </c>
      <c r="J5" s="17">
        <v>15539</v>
      </c>
      <c r="K5" s="17">
        <v>17888</v>
      </c>
      <c r="L5" s="19">
        <v>21422</v>
      </c>
      <c r="M5" s="19">
        <v>33314</v>
      </c>
      <c r="O5" s="42">
        <v>111</v>
      </c>
      <c r="P5" s="37">
        <f>O5</f>
        <v>111</v>
      </c>
      <c r="R5" s="22">
        <v>2007</v>
      </c>
      <c r="S5" s="38">
        <f>C5/$P5*100</f>
        <v>13324</v>
      </c>
      <c r="T5" s="33">
        <f t="shared" ref="T5:AC5" si="1">D5/$P5*100</f>
        <v>4889</v>
      </c>
      <c r="U5" s="33">
        <f t="shared" si="1"/>
        <v>7153</v>
      </c>
      <c r="V5" s="33">
        <f t="shared" si="1"/>
        <v>8539</v>
      </c>
      <c r="W5" s="33">
        <f t="shared" si="1"/>
        <v>9813</v>
      </c>
      <c r="X5" s="33">
        <f t="shared" si="1"/>
        <v>11021</v>
      </c>
      <c r="Y5" s="33">
        <f t="shared" si="1"/>
        <v>12399</v>
      </c>
      <c r="Z5" s="33">
        <f t="shared" si="1"/>
        <v>13999</v>
      </c>
      <c r="AA5" s="33">
        <f t="shared" si="1"/>
        <v>16115</v>
      </c>
      <c r="AB5" s="33">
        <f t="shared" si="1"/>
        <v>19299</v>
      </c>
      <c r="AC5" s="33">
        <f t="shared" si="1"/>
        <v>30013</v>
      </c>
    </row>
    <row r="6" spans="2:29">
      <c r="B6" s="22">
        <v>2008</v>
      </c>
      <c r="C6" s="16">
        <v>16904</v>
      </c>
      <c r="D6" s="17">
        <v>6687</v>
      </c>
      <c r="E6" s="17">
        <v>9292</v>
      </c>
      <c r="F6" s="17">
        <v>10898</v>
      </c>
      <c r="G6" s="17">
        <v>12501</v>
      </c>
      <c r="H6" s="17">
        <v>14018</v>
      </c>
      <c r="I6" s="17">
        <v>15808</v>
      </c>
      <c r="J6" s="17">
        <v>17805</v>
      </c>
      <c r="K6" s="17">
        <v>20295</v>
      </c>
      <c r="L6" s="19">
        <v>24575</v>
      </c>
      <c r="M6" s="19">
        <v>37170</v>
      </c>
      <c r="O6" s="42">
        <v>108.6</v>
      </c>
      <c r="P6" s="37">
        <f>P5*O6/100</f>
        <v>120.5</v>
      </c>
      <c r="R6" s="22">
        <v>2008</v>
      </c>
      <c r="S6" s="38">
        <f t="shared" ref="S6:S16" si="2">C6/$P6*100</f>
        <v>14028</v>
      </c>
      <c r="T6" s="33">
        <f t="shared" ref="T6:T16" si="3">D6/$P6*100</f>
        <v>5549</v>
      </c>
      <c r="U6" s="33">
        <f t="shared" ref="U6:U16" si="4">E6/$P6*100</f>
        <v>7711</v>
      </c>
      <c r="V6" s="33">
        <f t="shared" ref="V6:V16" si="5">F6/$P6*100</f>
        <v>9044</v>
      </c>
      <c r="W6" s="33">
        <f t="shared" ref="W6:W16" si="6">G6/$P6*100</f>
        <v>10374</v>
      </c>
      <c r="X6" s="33">
        <f t="shared" ref="X6:X16" si="7">H6/$P6*100</f>
        <v>11633</v>
      </c>
      <c r="Y6" s="33">
        <f t="shared" ref="Y6:Y16" si="8">I6/$P6*100</f>
        <v>13119</v>
      </c>
      <c r="Z6" s="33">
        <f t="shared" ref="Z6:Z16" si="9">J6/$P6*100</f>
        <v>14776</v>
      </c>
      <c r="AA6" s="33">
        <f t="shared" ref="AA6:AA16" si="10">K6/$P6*100</f>
        <v>16842</v>
      </c>
      <c r="AB6" s="33">
        <f t="shared" ref="AB6:AB16" si="11">L6/$P6*100</f>
        <v>20394</v>
      </c>
      <c r="AC6" s="33">
        <f t="shared" ref="AC6:AC16" si="12">M6/$P6*100</f>
        <v>30846</v>
      </c>
    </row>
    <row r="7" spans="2:29">
      <c r="B7" s="22">
        <v>2009</v>
      </c>
      <c r="C7" s="16">
        <v>18410</v>
      </c>
      <c r="D7" s="17">
        <v>6855</v>
      </c>
      <c r="E7" s="17">
        <v>9888</v>
      </c>
      <c r="F7" s="17">
        <v>11756</v>
      </c>
      <c r="G7" s="17">
        <v>13551</v>
      </c>
      <c r="H7" s="17">
        <v>15343</v>
      </c>
      <c r="I7" s="17">
        <v>17286</v>
      </c>
      <c r="J7" s="17">
        <v>19396</v>
      </c>
      <c r="K7" s="17">
        <v>22422</v>
      </c>
      <c r="L7" s="19">
        <v>26731</v>
      </c>
      <c r="M7" s="19">
        <v>40876</v>
      </c>
      <c r="O7" s="42">
        <v>106.6</v>
      </c>
      <c r="P7" s="37">
        <f>P6*O7/100</f>
        <v>128.5</v>
      </c>
      <c r="R7" s="22">
        <v>2009</v>
      </c>
      <c r="S7" s="38">
        <f t="shared" si="2"/>
        <v>14327</v>
      </c>
      <c r="T7" s="33">
        <f t="shared" si="3"/>
        <v>5335</v>
      </c>
      <c r="U7" s="33">
        <f t="shared" si="4"/>
        <v>7695</v>
      </c>
      <c r="V7" s="33">
        <f t="shared" si="5"/>
        <v>9149</v>
      </c>
      <c r="W7" s="33">
        <f t="shared" si="6"/>
        <v>10546</v>
      </c>
      <c r="X7" s="33">
        <f t="shared" si="7"/>
        <v>11940</v>
      </c>
      <c r="Y7" s="33">
        <f t="shared" si="8"/>
        <v>13452</v>
      </c>
      <c r="Z7" s="33">
        <f t="shared" si="9"/>
        <v>15094</v>
      </c>
      <c r="AA7" s="33">
        <f t="shared" si="10"/>
        <v>17449</v>
      </c>
      <c r="AB7" s="33">
        <f t="shared" si="11"/>
        <v>20802</v>
      </c>
      <c r="AC7" s="33">
        <f t="shared" si="12"/>
        <v>31810</v>
      </c>
    </row>
    <row r="8" spans="2:29">
      <c r="B8" s="22">
        <v>2010</v>
      </c>
      <c r="C8" s="16">
        <v>19763</v>
      </c>
      <c r="D8" s="17">
        <v>7067</v>
      </c>
      <c r="E8" s="17">
        <v>10198</v>
      </c>
      <c r="F8" s="17">
        <v>12287</v>
      </c>
      <c r="G8" s="17">
        <v>14258</v>
      </c>
      <c r="H8" s="17">
        <v>16207</v>
      </c>
      <c r="I8" s="17">
        <v>18300</v>
      </c>
      <c r="J8" s="17">
        <v>20777</v>
      </c>
      <c r="K8" s="17">
        <v>23958</v>
      </c>
      <c r="L8" s="19">
        <v>29268</v>
      </c>
      <c r="M8" s="19">
        <v>45335</v>
      </c>
      <c r="O8" s="42">
        <v>110.3</v>
      </c>
      <c r="P8" s="37">
        <f t="shared" ref="P8:P16" si="13">P7*O8/100</f>
        <v>141.69999999999999</v>
      </c>
      <c r="R8" s="22">
        <v>2010</v>
      </c>
      <c r="S8" s="38">
        <f t="shared" si="2"/>
        <v>13947</v>
      </c>
      <c r="T8" s="33">
        <f t="shared" si="3"/>
        <v>4987</v>
      </c>
      <c r="U8" s="33">
        <f t="shared" si="4"/>
        <v>7197</v>
      </c>
      <c r="V8" s="33">
        <f t="shared" si="5"/>
        <v>8671</v>
      </c>
      <c r="W8" s="33">
        <f t="shared" si="6"/>
        <v>10062</v>
      </c>
      <c r="X8" s="33">
        <f t="shared" si="7"/>
        <v>11438</v>
      </c>
      <c r="Y8" s="33">
        <f t="shared" si="8"/>
        <v>12915</v>
      </c>
      <c r="Z8" s="33">
        <f t="shared" si="9"/>
        <v>14663</v>
      </c>
      <c r="AA8" s="33">
        <f t="shared" si="10"/>
        <v>16908</v>
      </c>
      <c r="AB8" s="33">
        <f t="shared" si="11"/>
        <v>20655</v>
      </c>
      <c r="AC8" s="33">
        <f t="shared" si="12"/>
        <v>31994</v>
      </c>
    </row>
    <row r="9" spans="2:29">
      <c r="B9" s="22">
        <v>2011</v>
      </c>
      <c r="C9" s="16">
        <v>21077</v>
      </c>
      <c r="D9" s="17">
        <v>8463</v>
      </c>
      <c r="E9" s="17">
        <v>11640</v>
      </c>
      <c r="F9" s="17">
        <v>13700</v>
      </c>
      <c r="G9" s="17">
        <v>15520</v>
      </c>
      <c r="H9" s="17">
        <v>17520</v>
      </c>
      <c r="I9" s="17">
        <v>19556</v>
      </c>
      <c r="J9" s="17">
        <v>22079</v>
      </c>
      <c r="K9" s="17">
        <v>25535</v>
      </c>
      <c r="L9" s="19">
        <v>30477</v>
      </c>
      <c r="M9" s="19">
        <v>46290</v>
      </c>
      <c r="O9" s="42">
        <v>107</v>
      </c>
      <c r="P9" s="37">
        <f t="shared" si="13"/>
        <v>151.6</v>
      </c>
      <c r="R9" s="22">
        <v>2011</v>
      </c>
      <c r="S9" s="38">
        <f t="shared" si="2"/>
        <v>13903</v>
      </c>
      <c r="T9" s="33">
        <f t="shared" si="3"/>
        <v>5582</v>
      </c>
      <c r="U9" s="33">
        <f t="shared" si="4"/>
        <v>7678</v>
      </c>
      <c r="V9" s="33">
        <f t="shared" si="5"/>
        <v>9037</v>
      </c>
      <c r="W9" s="33">
        <f t="shared" si="6"/>
        <v>10237</v>
      </c>
      <c r="X9" s="33">
        <f t="shared" si="7"/>
        <v>11557</v>
      </c>
      <c r="Y9" s="33">
        <f t="shared" si="8"/>
        <v>12900</v>
      </c>
      <c r="Z9" s="33">
        <f t="shared" si="9"/>
        <v>14564</v>
      </c>
      <c r="AA9" s="33">
        <f t="shared" si="10"/>
        <v>16844</v>
      </c>
      <c r="AB9" s="33">
        <f t="shared" si="11"/>
        <v>20104</v>
      </c>
      <c r="AC9" s="33">
        <f t="shared" si="12"/>
        <v>30534</v>
      </c>
    </row>
    <row r="10" spans="2:29">
      <c r="B10" s="22">
        <v>2012</v>
      </c>
      <c r="C10" s="16">
        <v>24797</v>
      </c>
      <c r="D10" s="17">
        <v>8766</v>
      </c>
      <c r="E10" s="17">
        <v>13128</v>
      </c>
      <c r="F10" s="17">
        <v>15884</v>
      </c>
      <c r="G10" s="17">
        <v>18287</v>
      </c>
      <c r="H10" s="17">
        <v>20666</v>
      </c>
      <c r="I10" s="17">
        <v>23306</v>
      </c>
      <c r="J10" s="17">
        <v>26528</v>
      </c>
      <c r="K10" s="17">
        <v>30321</v>
      </c>
      <c r="L10" s="19">
        <v>36468</v>
      </c>
      <c r="M10" s="19">
        <v>54618</v>
      </c>
      <c r="O10" s="42">
        <v>112.2</v>
      </c>
      <c r="P10" s="37">
        <f t="shared" si="13"/>
        <v>170.1</v>
      </c>
      <c r="R10" s="22">
        <v>2012</v>
      </c>
      <c r="S10" s="38">
        <f t="shared" si="2"/>
        <v>14578</v>
      </c>
      <c r="T10" s="33">
        <f t="shared" si="3"/>
        <v>5153</v>
      </c>
      <c r="U10" s="33">
        <f t="shared" si="4"/>
        <v>7718</v>
      </c>
      <c r="V10" s="33">
        <f t="shared" si="5"/>
        <v>9338</v>
      </c>
      <c r="W10" s="33">
        <f t="shared" si="6"/>
        <v>10751</v>
      </c>
      <c r="X10" s="33">
        <f t="shared" si="7"/>
        <v>12149</v>
      </c>
      <c r="Y10" s="33">
        <f t="shared" si="8"/>
        <v>13701</v>
      </c>
      <c r="Z10" s="33">
        <f t="shared" si="9"/>
        <v>15596</v>
      </c>
      <c r="AA10" s="33">
        <f t="shared" si="10"/>
        <v>17825</v>
      </c>
      <c r="AB10" s="33">
        <f t="shared" si="11"/>
        <v>21439</v>
      </c>
      <c r="AC10" s="33">
        <f t="shared" si="12"/>
        <v>32109</v>
      </c>
    </row>
    <row r="11" spans="2:29">
      <c r="B11" s="22">
        <v>2013</v>
      </c>
      <c r="C11" s="16">
        <v>24691</v>
      </c>
      <c r="D11" s="17">
        <v>9081</v>
      </c>
      <c r="E11" s="17">
        <v>12963</v>
      </c>
      <c r="F11" s="17">
        <v>15627</v>
      </c>
      <c r="G11" s="17">
        <v>18201</v>
      </c>
      <c r="H11" s="17">
        <v>20516</v>
      </c>
      <c r="I11" s="17">
        <v>23340</v>
      </c>
      <c r="J11" s="17">
        <v>26275</v>
      </c>
      <c r="K11" s="17">
        <v>30143</v>
      </c>
      <c r="L11" s="19">
        <v>36139</v>
      </c>
      <c r="M11" s="19">
        <v>54646</v>
      </c>
      <c r="O11" s="42">
        <v>102.2</v>
      </c>
      <c r="P11" s="37">
        <f t="shared" si="13"/>
        <v>173.8</v>
      </c>
      <c r="R11" s="22">
        <v>2013</v>
      </c>
      <c r="S11" s="38">
        <f t="shared" si="2"/>
        <v>14207</v>
      </c>
      <c r="T11" s="33">
        <f t="shared" si="3"/>
        <v>5225</v>
      </c>
      <c r="U11" s="33">
        <f t="shared" si="4"/>
        <v>7459</v>
      </c>
      <c r="V11" s="33">
        <f t="shared" si="5"/>
        <v>8991</v>
      </c>
      <c r="W11" s="33">
        <f t="shared" si="6"/>
        <v>10472</v>
      </c>
      <c r="X11" s="33">
        <f t="shared" si="7"/>
        <v>11804</v>
      </c>
      <c r="Y11" s="33">
        <f t="shared" si="8"/>
        <v>13429</v>
      </c>
      <c r="Z11" s="33">
        <f t="shared" si="9"/>
        <v>15118</v>
      </c>
      <c r="AA11" s="33">
        <f t="shared" si="10"/>
        <v>17343</v>
      </c>
      <c r="AB11" s="33">
        <f t="shared" si="11"/>
        <v>20793</v>
      </c>
      <c r="AC11" s="33">
        <f t="shared" si="12"/>
        <v>31442</v>
      </c>
    </row>
    <row r="12" spans="2:29">
      <c r="B12" s="22">
        <v>2014</v>
      </c>
      <c r="C12" s="16">
        <v>26030</v>
      </c>
      <c r="D12" s="17">
        <v>9563</v>
      </c>
      <c r="E12" s="17">
        <v>13642</v>
      </c>
      <c r="F12" s="17">
        <v>16563</v>
      </c>
      <c r="G12" s="17">
        <v>19239</v>
      </c>
      <c r="H12" s="17">
        <v>21783</v>
      </c>
      <c r="I12" s="17">
        <v>24559</v>
      </c>
      <c r="J12" s="17">
        <v>27852</v>
      </c>
      <c r="K12" s="17">
        <v>31935</v>
      </c>
      <c r="L12" s="19">
        <v>38044</v>
      </c>
      <c r="M12" s="19">
        <v>57132</v>
      </c>
      <c r="O12" s="42">
        <v>101.7</v>
      </c>
      <c r="P12" s="37">
        <f t="shared" si="13"/>
        <v>176.8</v>
      </c>
      <c r="R12" s="22">
        <v>2014</v>
      </c>
      <c r="S12" s="38">
        <f t="shared" si="2"/>
        <v>14723</v>
      </c>
      <c r="T12" s="33">
        <f t="shared" si="3"/>
        <v>5409</v>
      </c>
      <c r="U12" s="33">
        <f t="shared" si="4"/>
        <v>7716</v>
      </c>
      <c r="V12" s="33">
        <f t="shared" si="5"/>
        <v>9368</v>
      </c>
      <c r="W12" s="33">
        <f t="shared" si="6"/>
        <v>10882</v>
      </c>
      <c r="X12" s="33">
        <f t="shared" si="7"/>
        <v>12321</v>
      </c>
      <c r="Y12" s="33">
        <f t="shared" si="8"/>
        <v>13891</v>
      </c>
      <c r="Z12" s="33">
        <f t="shared" si="9"/>
        <v>15753</v>
      </c>
      <c r="AA12" s="33">
        <f t="shared" si="10"/>
        <v>18063</v>
      </c>
      <c r="AB12" s="33">
        <f t="shared" si="11"/>
        <v>21518</v>
      </c>
      <c r="AC12" s="33">
        <f t="shared" si="12"/>
        <v>32314</v>
      </c>
    </row>
    <row r="13" spans="2:29">
      <c r="B13" s="22">
        <v>2015</v>
      </c>
      <c r="C13" s="16">
        <v>26634</v>
      </c>
      <c r="D13" s="17">
        <v>10511</v>
      </c>
      <c r="E13" s="17">
        <v>14779</v>
      </c>
      <c r="F13" s="17">
        <v>17385</v>
      </c>
      <c r="G13" s="17">
        <v>19826</v>
      </c>
      <c r="H13" s="17">
        <v>22252</v>
      </c>
      <c r="I13" s="17">
        <v>25103</v>
      </c>
      <c r="J13" s="17">
        <v>28186</v>
      </c>
      <c r="K13" s="17">
        <v>32078</v>
      </c>
      <c r="L13" s="19">
        <v>38285</v>
      </c>
      <c r="M13" s="19">
        <v>57930</v>
      </c>
      <c r="O13" s="42">
        <v>101.5</v>
      </c>
      <c r="P13" s="37">
        <f t="shared" si="13"/>
        <v>179.5</v>
      </c>
      <c r="R13" s="22">
        <v>2015</v>
      </c>
      <c r="S13" s="38">
        <f t="shared" si="2"/>
        <v>14838</v>
      </c>
      <c r="T13" s="33">
        <f t="shared" si="3"/>
        <v>5856</v>
      </c>
      <c r="U13" s="33">
        <f t="shared" si="4"/>
        <v>8233</v>
      </c>
      <c r="V13" s="33">
        <f t="shared" si="5"/>
        <v>9685</v>
      </c>
      <c r="W13" s="33">
        <f t="shared" si="6"/>
        <v>11045</v>
      </c>
      <c r="X13" s="33">
        <f t="shared" si="7"/>
        <v>12397</v>
      </c>
      <c r="Y13" s="33">
        <f t="shared" si="8"/>
        <v>13985</v>
      </c>
      <c r="Z13" s="33">
        <f t="shared" si="9"/>
        <v>15703</v>
      </c>
      <c r="AA13" s="33">
        <f t="shared" si="10"/>
        <v>17871</v>
      </c>
      <c r="AB13" s="33">
        <f t="shared" si="11"/>
        <v>21329</v>
      </c>
      <c r="AC13" s="33">
        <f t="shared" si="12"/>
        <v>32273</v>
      </c>
    </row>
    <row r="14" spans="2:29">
      <c r="B14" s="23">
        <v>2016</v>
      </c>
      <c r="C14" s="18">
        <v>27984</v>
      </c>
      <c r="D14" s="19">
        <v>10722</v>
      </c>
      <c r="E14" s="19">
        <v>15388</v>
      </c>
      <c r="F14" s="19">
        <v>18322</v>
      </c>
      <c r="G14" s="19">
        <v>20870</v>
      </c>
      <c r="H14" s="19">
        <v>23380</v>
      </c>
      <c r="I14" s="19">
        <v>26292</v>
      </c>
      <c r="J14" s="19">
        <v>29664</v>
      </c>
      <c r="K14" s="19">
        <v>33674</v>
      </c>
      <c r="L14" s="19">
        <v>40181</v>
      </c>
      <c r="M14" s="19">
        <v>61356</v>
      </c>
      <c r="O14" s="42">
        <v>101.6</v>
      </c>
      <c r="P14" s="37">
        <f t="shared" si="13"/>
        <v>182.4</v>
      </c>
      <c r="R14" s="23">
        <v>2016</v>
      </c>
      <c r="S14" s="38">
        <f t="shared" si="2"/>
        <v>15342</v>
      </c>
      <c r="T14" s="33">
        <f t="shared" si="3"/>
        <v>5878</v>
      </c>
      <c r="U14" s="33">
        <f t="shared" si="4"/>
        <v>8436</v>
      </c>
      <c r="V14" s="33">
        <f t="shared" si="5"/>
        <v>10045</v>
      </c>
      <c r="W14" s="33">
        <f t="shared" si="6"/>
        <v>11442</v>
      </c>
      <c r="X14" s="33">
        <f t="shared" si="7"/>
        <v>12818</v>
      </c>
      <c r="Y14" s="33">
        <f t="shared" si="8"/>
        <v>14414</v>
      </c>
      <c r="Z14" s="33">
        <f t="shared" si="9"/>
        <v>16263</v>
      </c>
      <c r="AA14" s="33">
        <f t="shared" si="10"/>
        <v>18462</v>
      </c>
      <c r="AB14" s="33">
        <f t="shared" si="11"/>
        <v>22029</v>
      </c>
      <c r="AC14" s="33">
        <f t="shared" si="12"/>
        <v>33638</v>
      </c>
    </row>
    <row r="15" spans="2:29">
      <c r="B15" s="23">
        <v>2017</v>
      </c>
      <c r="C15" s="18">
        <v>29056</v>
      </c>
      <c r="D15" s="19">
        <v>11161</v>
      </c>
      <c r="E15" s="19">
        <v>15894</v>
      </c>
      <c r="F15" s="19">
        <v>19162</v>
      </c>
      <c r="G15" s="19">
        <v>21857</v>
      </c>
      <c r="H15" s="19">
        <v>24687</v>
      </c>
      <c r="I15" s="19">
        <v>27722</v>
      </c>
      <c r="J15" s="19">
        <v>30839</v>
      </c>
      <c r="K15" s="19">
        <v>34928</v>
      </c>
      <c r="L15" s="19">
        <v>41517</v>
      </c>
      <c r="M15" s="19">
        <v>62800</v>
      </c>
      <c r="O15" s="42">
        <v>103</v>
      </c>
      <c r="P15" s="37">
        <f t="shared" si="13"/>
        <v>187.9</v>
      </c>
      <c r="R15" s="23">
        <v>2017</v>
      </c>
      <c r="S15" s="38">
        <f t="shared" si="2"/>
        <v>15464</v>
      </c>
      <c r="T15" s="33">
        <f t="shared" si="3"/>
        <v>5940</v>
      </c>
      <c r="U15" s="33">
        <f t="shared" si="4"/>
        <v>8459</v>
      </c>
      <c r="V15" s="33">
        <f t="shared" si="5"/>
        <v>10198</v>
      </c>
      <c r="W15" s="33">
        <f t="shared" si="6"/>
        <v>11632</v>
      </c>
      <c r="X15" s="33">
        <f t="shared" si="7"/>
        <v>13138</v>
      </c>
      <c r="Y15" s="33">
        <f t="shared" si="8"/>
        <v>14754</v>
      </c>
      <c r="Z15" s="33">
        <f t="shared" si="9"/>
        <v>16412</v>
      </c>
      <c r="AA15" s="33">
        <f t="shared" si="10"/>
        <v>18589</v>
      </c>
      <c r="AB15" s="33">
        <f t="shared" si="11"/>
        <v>22095</v>
      </c>
      <c r="AC15" s="33">
        <f t="shared" si="12"/>
        <v>33422</v>
      </c>
    </row>
    <row r="16" spans="2:29">
      <c r="B16" s="23">
        <v>2018</v>
      </c>
      <c r="C16" s="54">
        <v>30474</v>
      </c>
      <c r="D16" s="19">
        <v>10988</v>
      </c>
      <c r="E16" s="19">
        <v>15687</v>
      </c>
      <c r="F16" s="19">
        <v>18790</v>
      </c>
      <c r="G16" s="19">
        <v>21596</v>
      </c>
      <c r="H16" s="19">
        <v>24645</v>
      </c>
      <c r="I16" s="19">
        <v>27865</v>
      </c>
      <c r="J16" s="19">
        <v>31825</v>
      </c>
      <c r="K16" s="19">
        <v>36982</v>
      </c>
      <c r="L16" s="19">
        <v>44947</v>
      </c>
      <c r="M16" s="19">
        <v>71413</v>
      </c>
      <c r="O16" s="72">
        <v>102</v>
      </c>
      <c r="P16" s="37">
        <f t="shared" si="13"/>
        <v>191.7</v>
      </c>
      <c r="R16" s="23">
        <v>2018</v>
      </c>
      <c r="S16" s="38">
        <f t="shared" si="2"/>
        <v>15897</v>
      </c>
      <c r="T16" s="33">
        <f t="shared" si="3"/>
        <v>5732</v>
      </c>
      <c r="U16" s="33">
        <f t="shared" si="4"/>
        <v>8183</v>
      </c>
      <c r="V16" s="33">
        <f t="shared" si="5"/>
        <v>9802</v>
      </c>
      <c r="W16" s="33">
        <f t="shared" si="6"/>
        <v>11266</v>
      </c>
      <c r="X16" s="33">
        <f t="shared" si="7"/>
        <v>12856</v>
      </c>
      <c r="Y16" s="33">
        <f t="shared" si="8"/>
        <v>14536</v>
      </c>
      <c r="Z16" s="33">
        <f t="shared" si="9"/>
        <v>16601</v>
      </c>
      <c r="AA16" s="33">
        <f t="shared" si="10"/>
        <v>19292</v>
      </c>
      <c r="AB16" s="33">
        <f t="shared" si="11"/>
        <v>23447</v>
      </c>
      <c r="AC16" s="33">
        <f t="shared" si="12"/>
        <v>37252</v>
      </c>
    </row>
    <row r="18" spans="2:22">
      <c r="O18" s="73" t="s">
        <v>79</v>
      </c>
    </row>
    <row r="19" spans="2:22">
      <c r="O19" t="s">
        <v>58</v>
      </c>
    </row>
    <row r="21" spans="2:22" ht="17.25">
      <c r="B21" s="93" t="s">
        <v>55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</row>
    <row r="22" spans="2:22" ht="40.5" customHeight="1">
      <c r="B22" s="14" t="s">
        <v>99</v>
      </c>
      <c r="C22" s="15" t="s">
        <v>29</v>
      </c>
      <c r="D22" s="26" t="s">
        <v>19</v>
      </c>
      <c r="E22" s="26" t="s">
        <v>20</v>
      </c>
      <c r="F22" s="26" t="s">
        <v>21</v>
      </c>
      <c r="G22" s="26" t="s">
        <v>22</v>
      </c>
      <c r="H22" s="26" t="s">
        <v>23</v>
      </c>
      <c r="I22" s="26" t="s">
        <v>24</v>
      </c>
      <c r="J22" s="26" t="s">
        <v>25</v>
      </c>
      <c r="K22" s="26" t="s">
        <v>26</v>
      </c>
      <c r="L22" s="26" t="s">
        <v>27</v>
      </c>
      <c r="M22" s="26" t="s">
        <v>28</v>
      </c>
      <c r="U22" s="56"/>
      <c r="V22" s="56"/>
    </row>
    <row r="23" spans="2:22">
      <c r="B23" s="22">
        <v>2006</v>
      </c>
      <c r="C23" s="43">
        <f>S4/S$4*100-100</f>
        <v>0</v>
      </c>
      <c r="D23" s="37">
        <f t="shared" ref="D23:M23" si="14">T4/T$4*100-100</f>
        <v>0</v>
      </c>
      <c r="E23" s="37">
        <f t="shared" si="14"/>
        <v>0</v>
      </c>
      <c r="F23" s="37">
        <f t="shared" si="14"/>
        <v>0</v>
      </c>
      <c r="G23" s="37">
        <f t="shared" si="14"/>
        <v>0</v>
      </c>
      <c r="H23" s="37">
        <f t="shared" si="14"/>
        <v>0</v>
      </c>
      <c r="I23" s="37">
        <f t="shared" si="14"/>
        <v>0</v>
      </c>
      <c r="J23" s="37">
        <f t="shared" si="14"/>
        <v>0</v>
      </c>
      <c r="K23" s="37">
        <f t="shared" si="14"/>
        <v>0</v>
      </c>
      <c r="L23" s="37">
        <f t="shared" si="14"/>
        <v>0</v>
      </c>
      <c r="M23" s="37">
        <f t="shared" si="14"/>
        <v>0</v>
      </c>
    </row>
    <row r="24" spans="2:22">
      <c r="B24" s="22">
        <v>2007</v>
      </c>
      <c r="C24" s="43">
        <f t="shared" ref="C24:C35" si="15">S5/S$4*100-100</f>
        <v>-3.7</v>
      </c>
      <c r="D24" s="37">
        <f t="shared" ref="D24:D35" si="16">T5/T$4*100-100</f>
        <v>-0.3</v>
      </c>
      <c r="E24" s="37">
        <f t="shared" ref="E24:E35" si="17">U5/U$4*100-100</f>
        <v>-2.2000000000000002</v>
      </c>
      <c r="F24" s="37">
        <f t="shared" ref="F24:F35" si="18">V5/V$4*100-100</f>
        <v>-2.2999999999999998</v>
      </c>
      <c r="G24" s="37">
        <f t="shared" ref="G24:G35" si="19">W5/W$4*100-100</f>
        <v>-2.4</v>
      </c>
      <c r="H24" s="37">
        <f t="shared" ref="H24:H35" si="20">X5/X$4*100-100</f>
        <v>-2.9</v>
      </c>
      <c r="I24" s="37">
        <f t="shared" ref="I24:I35" si="21">Y5/Y$4*100-100</f>
        <v>-2.9</v>
      </c>
      <c r="J24" s="37">
        <f t="shared" ref="J24:J35" si="22">Z5/Z$4*100-100</f>
        <v>-2.8</v>
      </c>
      <c r="K24" s="37">
        <f t="shared" ref="K24:K35" si="23">AA5/AA$4*100-100</f>
        <v>-3.3</v>
      </c>
      <c r="L24" s="37">
        <f t="shared" ref="L24:L35" si="24">AB5/AB$4*100-100</f>
        <v>-4.0999999999999996</v>
      </c>
      <c r="M24" s="37">
        <f t="shared" ref="M24:M35" si="25">AC5/AC$4*100-100</f>
        <v>-6.3</v>
      </c>
    </row>
    <row r="25" spans="2:22">
      <c r="B25" s="22">
        <v>2008</v>
      </c>
      <c r="C25" s="43">
        <f t="shared" si="15"/>
        <v>1.4</v>
      </c>
      <c r="D25" s="37">
        <f t="shared" si="16"/>
        <v>13.2</v>
      </c>
      <c r="E25" s="37">
        <f t="shared" si="17"/>
        <v>5.4</v>
      </c>
      <c r="F25" s="37">
        <f t="shared" si="18"/>
        <v>3.4</v>
      </c>
      <c r="G25" s="37">
        <f t="shared" si="19"/>
        <v>3.2</v>
      </c>
      <c r="H25" s="37">
        <f t="shared" si="20"/>
        <v>2.4</v>
      </c>
      <c r="I25" s="37">
        <f t="shared" si="21"/>
        <v>2.8</v>
      </c>
      <c r="J25" s="37">
        <f t="shared" si="22"/>
        <v>2.6</v>
      </c>
      <c r="K25" s="37">
        <f t="shared" si="23"/>
        <v>1.1000000000000001</v>
      </c>
      <c r="L25" s="37">
        <f t="shared" si="24"/>
        <v>1.3</v>
      </c>
      <c r="M25" s="37">
        <f t="shared" si="25"/>
        <v>-3.7</v>
      </c>
    </row>
    <row r="26" spans="2:22">
      <c r="B26" s="22">
        <v>2009</v>
      </c>
      <c r="C26" s="43">
        <f t="shared" si="15"/>
        <v>3.5</v>
      </c>
      <c r="D26" s="37">
        <f t="shared" si="16"/>
        <v>8.8000000000000007</v>
      </c>
      <c r="E26" s="37">
        <f t="shared" si="17"/>
        <v>5.2</v>
      </c>
      <c r="F26" s="37">
        <f t="shared" si="18"/>
        <v>4.5999999999999996</v>
      </c>
      <c r="G26" s="37">
        <f t="shared" si="19"/>
        <v>4.9000000000000004</v>
      </c>
      <c r="H26" s="37">
        <f t="shared" si="20"/>
        <v>5.0999999999999996</v>
      </c>
      <c r="I26" s="37">
        <f t="shared" si="21"/>
        <v>5.4</v>
      </c>
      <c r="J26" s="37">
        <f t="shared" si="22"/>
        <v>4.8</v>
      </c>
      <c r="K26" s="37">
        <f t="shared" si="23"/>
        <v>4.7</v>
      </c>
      <c r="L26" s="37">
        <f t="shared" si="24"/>
        <v>3.3</v>
      </c>
      <c r="M26" s="37">
        <f t="shared" si="25"/>
        <v>-0.6</v>
      </c>
    </row>
    <row r="27" spans="2:22">
      <c r="B27" s="22">
        <v>2010</v>
      </c>
      <c r="C27" s="43">
        <f t="shared" si="15"/>
        <v>0.8</v>
      </c>
      <c r="D27" s="37">
        <f t="shared" si="16"/>
        <v>1.7</v>
      </c>
      <c r="E27" s="37">
        <f t="shared" si="17"/>
        <v>-1.6</v>
      </c>
      <c r="F27" s="37">
        <f t="shared" si="18"/>
        <v>-0.8</v>
      </c>
      <c r="G27" s="37">
        <f t="shared" si="19"/>
        <v>0.1</v>
      </c>
      <c r="H27" s="37">
        <f t="shared" si="20"/>
        <v>0.7</v>
      </c>
      <c r="I27" s="37">
        <f t="shared" si="21"/>
        <v>1.2</v>
      </c>
      <c r="J27" s="37">
        <f t="shared" si="22"/>
        <v>1.8</v>
      </c>
      <c r="K27" s="37">
        <f t="shared" si="23"/>
        <v>1.5</v>
      </c>
      <c r="L27" s="37">
        <f t="shared" si="24"/>
        <v>2.6</v>
      </c>
      <c r="M27" s="37">
        <f t="shared" si="25"/>
        <v>-0.1</v>
      </c>
    </row>
    <row r="28" spans="2:22">
      <c r="B28" s="22">
        <v>2011</v>
      </c>
      <c r="C28" s="43">
        <f t="shared" si="15"/>
        <v>0.5</v>
      </c>
      <c r="D28" s="37">
        <f t="shared" si="16"/>
        <v>13.8</v>
      </c>
      <c r="E28" s="37">
        <f t="shared" si="17"/>
        <v>5</v>
      </c>
      <c r="F28" s="37">
        <f t="shared" si="18"/>
        <v>3.4</v>
      </c>
      <c r="G28" s="37">
        <f t="shared" si="19"/>
        <v>1.9</v>
      </c>
      <c r="H28" s="37">
        <f t="shared" si="20"/>
        <v>1.8</v>
      </c>
      <c r="I28" s="37">
        <f t="shared" si="21"/>
        <v>1.1000000000000001</v>
      </c>
      <c r="J28" s="37">
        <f t="shared" si="22"/>
        <v>1.1000000000000001</v>
      </c>
      <c r="K28" s="37">
        <f t="shared" si="23"/>
        <v>1.1000000000000001</v>
      </c>
      <c r="L28" s="37">
        <f t="shared" si="24"/>
        <v>-0.1</v>
      </c>
      <c r="M28" s="37">
        <f t="shared" si="25"/>
        <v>-4.5999999999999996</v>
      </c>
    </row>
    <row r="29" spans="2:22">
      <c r="B29" s="22">
        <v>2012</v>
      </c>
      <c r="C29" s="43">
        <f t="shared" si="15"/>
        <v>5.4</v>
      </c>
      <c r="D29" s="37">
        <f t="shared" si="16"/>
        <v>5.0999999999999996</v>
      </c>
      <c r="E29" s="37">
        <f t="shared" si="17"/>
        <v>5.5</v>
      </c>
      <c r="F29" s="37">
        <f t="shared" si="18"/>
        <v>6.8</v>
      </c>
      <c r="G29" s="37">
        <f t="shared" si="19"/>
        <v>7</v>
      </c>
      <c r="H29" s="37">
        <f t="shared" si="20"/>
        <v>7</v>
      </c>
      <c r="I29" s="37">
        <f t="shared" si="21"/>
        <v>7.3</v>
      </c>
      <c r="J29" s="37">
        <f t="shared" si="22"/>
        <v>8.3000000000000007</v>
      </c>
      <c r="K29" s="37">
        <f t="shared" si="23"/>
        <v>7</v>
      </c>
      <c r="L29" s="37">
        <f t="shared" si="24"/>
        <v>6.5</v>
      </c>
      <c r="M29" s="37">
        <f t="shared" si="25"/>
        <v>0.3</v>
      </c>
    </row>
    <row r="30" spans="2:22">
      <c r="B30" s="22">
        <v>2013</v>
      </c>
      <c r="C30" s="43">
        <f t="shared" si="15"/>
        <v>2.7</v>
      </c>
      <c r="D30" s="37">
        <f t="shared" si="16"/>
        <v>6.6</v>
      </c>
      <c r="E30" s="37">
        <f t="shared" si="17"/>
        <v>2</v>
      </c>
      <c r="F30" s="37">
        <f t="shared" si="18"/>
        <v>2.8</v>
      </c>
      <c r="G30" s="37">
        <f t="shared" si="19"/>
        <v>4.2</v>
      </c>
      <c r="H30" s="37">
        <f t="shared" si="20"/>
        <v>3.9</v>
      </c>
      <c r="I30" s="37">
        <f t="shared" si="21"/>
        <v>5.2</v>
      </c>
      <c r="J30" s="37">
        <f t="shared" si="22"/>
        <v>5</v>
      </c>
      <c r="K30" s="37">
        <f t="shared" si="23"/>
        <v>4.0999999999999996</v>
      </c>
      <c r="L30" s="37">
        <f t="shared" si="24"/>
        <v>3.3</v>
      </c>
      <c r="M30" s="37">
        <f t="shared" si="25"/>
        <v>-1.8</v>
      </c>
    </row>
    <row r="31" spans="2:22">
      <c r="B31" s="22">
        <v>2014</v>
      </c>
      <c r="C31" s="43">
        <f t="shared" si="15"/>
        <v>6.4</v>
      </c>
      <c r="D31" s="37">
        <f t="shared" si="16"/>
        <v>10.3</v>
      </c>
      <c r="E31" s="37">
        <f t="shared" si="17"/>
        <v>5.5</v>
      </c>
      <c r="F31" s="37">
        <f t="shared" si="18"/>
        <v>7.1</v>
      </c>
      <c r="G31" s="37">
        <f t="shared" si="19"/>
        <v>8.3000000000000007</v>
      </c>
      <c r="H31" s="37">
        <f t="shared" si="20"/>
        <v>8.5</v>
      </c>
      <c r="I31" s="37">
        <f t="shared" si="21"/>
        <v>8.8000000000000007</v>
      </c>
      <c r="J31" s="37">
        <f t="shared" si="22"/>
        <v>9.4</v>
      </c>
      <c r="K31" s="37">
        <f t="shared" si="23"/>
        <v>8.4</v>
      </c>
      <c r="L31" s="37">
        <f t="shared" si="24"/>
        <v>6.9</v>
      </c>
      <c r="M31" s="37">
        <f t="shared" si="25"/>
        <v>0.9</v>
      </c>
    </row>
    <row r="32" spans="2:22">
      <c r="B32" s="22">
        <v>2015</v>
      </c>
      <c r="C32" s="43">
        <f t="shared" si="15"/>
        <v>7.2</v>
      </c>
      <c r="D32" s="37">
        <f t="shared" si="16"/>
        <v>19.399999999999999</v>
      </c>
      <c r="E32" s="37">
        <f t="shared" si="17"/>
        <v>12.6</v>
      </c>
      <c r="F32" s="37">
        <f t="shared" si="18"/>
        <v>10.8</v>
      </c>
      <c r="G32" s="37">
        <f t="shared" si="19"/>
        <v>9.9</v>
      </c>
      <c r="H32" s="37">
        <f t="shared" si="20"/>
        <v>9.1999999999999993</v>
      </c>
      <c r="I32" s="37">
        <f t="shared" si="21"/>
        <v>9.6</v>
      </c>
      <c r="J32" s="37">
        <f t="shared" si="22"/>
        <v>9</v>
      </c>
      <c r="K32" s="37">
        <f t="shared" si="23"/>
        <v>7.2</v>
      </c>
      <c r="L32" s="37">
        <f t="shared" si="24"/>
        <v>5.9</v>
      </c>
      <c r="M32" s="37">
        <f t="shared" si="25"/>
        <v>0.8</v>
      </c>
    </row>
    <row r="33" spans="2:19">
      <c r="B33" s="23">
        <v>2016</v>
      </c>
      <c r="C33" s="43">
        <f t="shared" si="15"/>
        <v>10.9</v>
      </c>
      <c r="D33" s="37">
        <f t="shared" si="16"/>
        <v>19.899999999999999</v>
      </c>
      <c r="E33" s="37">
        <f t="shared" si="17"/>
        <v>15.3</v>
      </c>
      <c r="F33" s="37">
        <f t="shared" si="18"/>
        <v>14.9</v>
      </c>
      <c r="G33" s="37">
        <f t="shared" si="19"/>
        <v>13.8</v>
      </c>
      <c r="H33" s="37">
        <f t="shared" si="20"/>
        <v>12.9</v>
      </c>
      <c r="I33" s="37">
        <f t="shared" si="21"/>
        <v>12.9</v>
      </c>
      <c r="J33" s="37">
        <f t="shared" si="22"/>
        <v>12.9</v>
      </c>
      <c r="K33" s="37">
        <f t="shared" si="23"/>
        <v>10.8</v>
      </c>
      <c r="L33" s="37">
        <f t="shared" si="24"/>
        <v>9.4</v>
      </c>
      <c r="M33" s="37">
        <f t="shared" si="25"/>
        <v>5.0999999999999996</v>
      </c>
    </row>
    <row r="34" spans="2:19">
      <c r="B34" s="23">
        <v>2017</v>
      </c>
      <c r="C34" s="43">
        <f t="shared" si="15"/>
        <v>11.8</v>
      </c>
      <c r="D34" s="37">
        <f t="shared" si="16"/>
        <v>21.2</v>
      </c>
      <c r="E34" s="37">
        <f t="shared" si="17"/>
        <v>15.7</v>
      </c>
      <c r="F34" s="37">
        <f t="shared" si="18"/>
        <v>16.600000000000001</v>
      </c>
      <c r="G34" s="37">
        <f t="shared" si="19"/>
        <v>15.7</v>
      </c>
      <c r="H34" s="37">
        <f t="shared" si="20"/>
        <v>15.7</v>
      </c>
      <c r="I34" s="37">
        <f t="shared" si="21"/>
        <v>15.6</v>
      </c>
      <c r="J34" s="37">
        <f t="shared" si="22"/>
        <v>14</v>
      </c>
      <c r="K34" s="37">
        <f t="shared" si="23"/>
        <v>11.5</v>
      </c>
      <c r="L34" s="37">
        <f t="shared" si="24"/>
        <v>9.6999999999999993</v>
      </c>
      <c r="M34" s="37">
        <f t="shared" si="25"/>
        <v>4.4000000000000004</v>
      </c>
    </row>
    <row r="35" spans="2:19">
      <c r="B35" s="23">
        <v>2018</v>
      </c>
      <c r="C35" s="43">
        <f t="shared" si="15"/>
        <v>14.9</v>
      </c>
      <c r="D35" s="37">
        <f t="shared" si="16"/>
        <v>16.899999999999999</v>
      </c>
      <c r="E35" s="37">
        <f t="shared" si="17"/>
        <v>11.9</v>
      </c>
      <c r="F35" s="37">
        <f t="shared" si="18"/>
        <v>12.1</v>
      </c>
      <c r="G35" s="37">
        <f t="shared" si="19"/>
        <v>12.1</v>
      </c>
      <c r="H35" s="37">
        <f t="shared" si="20"/>
        <v>13.2</v>
      </c>
      <c r="I35" s="37">
        <f t="shared" si="21"/>
        <v>13.9</v>
      </c>
      <c r="J35" s="37">
        <f t="shared" si="22"/>
        <v>15.3</v>
      </c>
      <c r="K35" s="37">
        <f t="shared" si="23"/>
        <v>15.8</v>
      </c>
      <c r="L35" s="37">
        <f t="shared" si="24"/>
        <v>16.5</v>
      </c>
      <c r="M35" s="37">
        <f t="shared" si="25"/>
        <v>16.3</v>
      </c>
    </row>
    <row r="38" spans="2:19" ht="25.5" customHeight="1">
      <c r="B38" s="93" t="s">
        <v>80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  <c r="S38" s="24"/>
    </row>
    <row r="39" spans="2:19" ht="40.5" customHeight="1">
      <c r="B39" s="10"/>
      <c r="C39" s="15" t="s">
        <v>29</v>
      </c>
      <c r="D39" s="26" t="s">
        <v>19</v>
      </c>
      <c r="E39" s="26" t="s">
        <v>20</v>
      </c>
      <c r="F39" s="26" t="s">
        <v>21</v>
      </c>
      <c r="G39" s="26" t="s">
        <v>22</v>
      </c>
      <c r="H39" s="26" t="s">
        <v>23</v>
      </c>
      <c r="I39" s="26" t="s">
        <v>24</v>
      </c>
      <c r="J39" s="26" t="s">
        <v>25</v>
      </c>
      <c r="K39" s="26" t="s">
        <v>26</v>
      </c>
      <c r="L39" s="26" t="s">
        <v>27</v>
      </c>
      <c r="M39" s="26" t="s">
        <v>28</v>
      </c>
    </row>
    <row r="40" spans="2:19">
      <c r="B40" s="24" t="s">
        <v>1</v>
      </c>
      <c r="C40" s="48">
        <f>((S15/S4)^(1/11)-1)*100</f>
        <v>1.02</v>
      </c>
      <c r="D40" s="46">
        <f t="shared" ref="D40:M40" si="26">((T15/T4)^(1/11)-1)*100</f>
        <v>1.76</v>
      </c>
      <c r="E40" s="46">
        <f t="shared" si="26"/>
        <v>1.33</v>
      </c>
      <c r="F40" s="46">
        <f t="shared" si="26"/>
        <v>1.41</v>
      </c>
      <c r="G40" s="46">
        <f t="shared" si="26"/>
        <v>1.34</v>
      </c>
      <c r="H40" s="46">
        <f t="shared" si="26"/>
        <v>1.33</v>
      </c>
      <c r="I40" s="46">
        <f t="shared" si="26"/>
        <v>1.33</v>
      </c>
      <c r="J40" s="46">
        <f t="shared" si="26"/>
        <v>1.19</v>
      </c>
      <c r="K40" s="46">
        <f t="shared" si="26"/>
        <v>1</v>
      </c>
      <c r="L40" s="46">
        <f t="shared" si="26"/>
        <v>0.85</v>
      </c>
      <c r="M40" s="46">
        <f t="shared" si="26"/>
        <v>0.39</v>
      </c>
    </row>
    <row r="41" spans="2:19">
      <c r="B41" s="74" t="s">
        <v>81</v>
      </c>
      <c r="C41" s="48">
        <f>((S16/S4)^(1/11)-1)*100</f>
        <v>1.27</v>
      </c>
      <c r="D41" s="46">
        <f t="shared" ref="D41:M41" si="27">((T16/T4)^(1/11)-1)*100</f>
        <v>1.43</v>
      </c>
      <c r="E41" s="46">
        <f t="shared" si="27"/>
        <v>1.03</v>
      </c>
      <c r="F41" s="46">
        <f t="shared" si="27"/>
        <v>1.04</v>
      </c>
      <c r="G41" s="46">
        <f t="shared" si="27"/>
        <v>1.04</v>
      </c>
      <c r="H41" s="46">
        <f t="shared" si="27"/>
        <v>1.1299999999999999</v>
      </c>
      <c r="I41" s="46">
        <f t="shared" si="27"/>
        <v>1.19</v>
      </c>
      <c r="J41" s="46">
        <f t="shared" si="27"/>
        <v>1.3</v>
      </c>
      <c r="K41" s="46">
        <f t="shared" si="27"/>
        <v>1.34</v>
      </c>
      <c r="L41" s="46">
        <f t="shared" si="27"/>
        <v>1.39</v>
      </c>
      <c r="M41" s="46">
        <f t="shared" si="27"/>
        <v>1.39</v>
      </c>
    </row>
    <row r="42" spans="2:19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</sheetData>
  <mergeCells count="4">
    <mergeCell ref="B2:M2"/>
    <mergeCell ref="R2:AC2"/>
    <mergeCell ref="B21:M21"/>
    <mergeCell ref="B38:M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1"/>
  <sheetViews>
    <sheetView workbookViewId="0">
      <selection activeCell="B2" sqref="B2:M2"/>
    </sheetView>
  </sheetViews>
  <sheetFormatPr defaultColWidth="8.85546875" defaultRowHeight="15"/>
  <cols>
    <col min="2" max="2" width="9.85546875" customWidth="1"/>
    <col min="3" max="3" width="9.42578125" customWidth="1"/>
    <col min="4" max="4" width="10.140625" customWidth="1"/>
    <col min="5" max="5" width="10.28515625" customWidth="1"/>
    <col min="7" max="7" width="10.42578125" customWidth="1"/>
    <col min="8" max="8" width="10.140625" customWidth="1"/>
    <col min="10" max="10" width="10.85546875" customWidth="1"/>
    <col min="12" max="12" width="10.28515625" customWidth="1"/>
    <col min="13" max="13" width="10.42578125" customWidth="1"/>
    <col min="15" max="15" width="14.140625" customWidth="1"/>
    <col min="16" max="16" width="12" customWidth="1"/>
  </cols>
  <sheetData>
    <row r="2" spans="2:29" ht="17.25">
      <c r="B2" s="88" t="s">
        <v>60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R2" s="88" t="s">
        <v>63</v>
      </c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2:29" ht="75">
      <c r="B3" s="25" t="s">
        <v>99</v>
      </c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  <c r="O3" s="40" t="s">
        <v>56</v>
      </c>
      <c r="P3" s="11" t="s">
        <v>64</v>
      </c>
      <c r="R3" s="25" t="s">
        <v>99</v>
      </c>
      <c r="S3" s="15" t="s">
        <v>29</v>
      </c>
      <c r="T3" s="26" t="s">
        <v>19</v>
      </c>
      <c r="U3" s="26" t="s">
        <v>20</v>
      </c>
      <c r="V3" s="26" t="s">
        <v>21</v>
      </c>
      <c r="W3" s="26" t="s">
        <v>22</v>
      </c>
      <c r="X3" s="26" t="s">
        <v>23</v>
      </c>
      <c r="Y3" s="26" t="s">
        <v>24</v>
      </c>
      <c r="Z3" s="26" t="s">
        <v>25</v>
      </c>
      <c r="AA3" s="26" t="s">
        <v>26</v>
      </c>
      <c r="AB3" s="26" t="s">
        <v>27</v>
      </c>
      <c r="AC3" s="26" t="s">
        <v>28</v>
      </c>
    </row>
    <row r="4" spans="2:29">
      <c r="B4" s="22">
        <v>2006</v>
      </c>
      <c r="C4" s="16">
        <v>12008</v>
      </c>
      <c r="D4" s="27">
        <v>5211</v>
      </c>
      <c r="E4" s="27">
        <v>7342</v>
      </c>
      <c r="F4" s="27">
        <v>8768</v>
      </c>
      <c r="G4" s="27">
        <v>10037</v>
      </c>
      <c r="H4" s="27">
        <v>11379</v>
      </c>
      <c r="I4" s="27">
        <v>12755</v>
      </c>
      <c r="J4" s="27">
        <v>14389</v>
      </c>
      <c r="K4" s="27">
        <v>16616</v>
      </c>
      <c r="L4" s="27">
        <v>19990</v>
      </c>
      <c r="M4" s="27">
        <v>28502</v>
      </c>
      <c r="O4" s="41">
        <v>106.6</v>
      </c>
      <c r="P4" s="24"/>
      <c r="R4" s="22">
        <v>2006</v>
      </c>
      <c r="S4" s="38">
        <f>C4</f>
        <v>12008</v>
      </c>
      <c r="T4" s="33">
        <f t="shared" ref="T4:AC4" si="0">D4</f>
        <v>5211</v>
      </c>
      <c r="U4" s="33">
        <f t="shared" si="0"/>
        <v>7342</v>
      </c>
      <c r="V4" s="33">
        <f t="shared" si="0"/>
        <v>8768</v>
      </c>
      <c r="W4" s="33">
        <f t="shared" si="0"/>
        <v>10037</v>
      </c>
      <c r="X4" s="33">
        <f t="shared" si="0"/>
        <v>11379</v>
      </c>
      <c r="Y4" s="33">
        <f t="shared" si="0"/>
        <v>12755</v>
      </c>
      <c r="Z4" s="33">
        <f t="shared" si="0"/>
        <v>14389</v>
      </c>
      <c r="AA4" s="33">
        <f t="shared" si="0"/>
        <v>16616</v>
      </c>
      <c r="AB4" s="33">
        <f t="shared" si="0"/>
        <v>19990</v>
      </c>
      <c r="AC4" s="33">
        <f t="shared" si="0"/>
        <v>28502</v>
      </c>
    </row>
    <row r="5" spans="2:29">
      <c r="B5" s="22">
        <v>2007</v>
      </c>
      <c r="C5" s="16">
        <v>12937</v>
      </c>
      <c r="D5" s="27">
        <v>5717</v>
      </c>
      <c r="E5" s="27">
        <v>7909</v>
      </c>
      <c r="F5" s="27">
        <v>9501</v>
      </c>
      <c r="G5" s="27">
        <v>10902</v>
      </c>
      <c r="H5" s="27">
        <v>12199</v>
      </c>
      <c r="I5" s="27">
        <v>13749</v>
      </c>
      <c r="J5" s="27">
        <v>15511</v>
      </c>
      <c r="K5" s="27">
        <v>17849</v>
      </c>
      <c r="L5" s="27">
        <v>21181</v>
      </c>
      <c r="M5" s="27">
        <v>29541</v>
      </c>
      <c r="O5" s="42">
        <v>111</v>
      </c>
      <c r="P5" s="37">
        <f>O5</f>
        <v>111</v>
      </c>
      <c r="R5" s="22">
        <v>2007</v>
      </c>
      <c r="S5" s="38">
        <f>C5/$P5*100</f>
        <v>11655</v>
      </c>
      <c r="T5" s="33">
        <f t="shared" ref="T5:AC5" si="1">D5/$P5*100</f>
        <v>5150</v>
      </c>
      <c r="U5" s="33">
        <f t="shared" si="1"/>
        <v>7125</v>
      </c>
      <c r="V5" s="33">
        <f t="shared" si="1"/>
        <v>8559</v>
      </c>
      <c r="W5" s="33">
        <f t="shared" si="1"/>
        <v>9822</v>
      </c>
      <c r="X5" s="33">
        <f t="shared" si="1"/>
        <v>10990</v>
      </c>
      <c r="Y5" s="33">
        <f t="shared" si="1"/>
        <v>12386</v>
      </c>
      <c r="Z5" s="33">
        <f t="shared" si="1"/>
        <v>13974</v>
      </c>
      <c r="AA5" s="33">
        <f t="shared" si="1"/>
        <v>16080</v>
      </c>
      <c r="AB5" s="33">
        <f t="shared" si="1"/>
        <v>19082</v>
      </c>
      <c r="AC5" s="33">
        <f t="shared" si="1"/>
        <v>26614</v>
      </c>
    </row>
    <row r="6" spans="2:29">
      <c r="B6" s="22">
        <v>2008</v>
      </c>
      <c r="C6" s="16">
        <v>14896</v>
      </c>
      <c r="D6" s="27">
        <v>6995</v>
      </c>
      <c r="E6" s="27">
        <v>9227</v>
      </c>
      <c r="F6" s="27">
        <v>10922</v>
      </c>
      <c r="G6" s="27">
        <v>12565</v>
      </c>
      <c r="H6" s="27">
        <v>13985</v>
      </c>
      <c r="I6" s="27">
        <v>15859</v>
      </c>
      <c r="J6" s="27">
        <v>17812</v>
      </c>
      <c r="K6" s="27">
        <v>20193</v>
      </c>
      <c r="L6" s="27">
        <v>24424</v>
      </c>
      <c r="M6" s="27">
        <v>34468</v>
      </c>
      <c r="O6" s="42">
        <v>108.6</v>
      </c>
      <c r="P6" s="37">
        <f>P5*O6/100</f>
        <v>120.5</v>
      </c>
      <c r="R6" s="22">
        <v>2008</v>
      </c>
      <c r="S6" s="38">
        <f t="shared" ref="S6:S16" si="2">C6/$P6*100</f>
        <v>12362</v>
      </c>
      <c r="T6" s="33">
        <f t="shared" ref="T6:T16" si="3">D6/$P6*100</f>
        <v>5805</v>
      </c>
      <c r="U6" s="33">
        <f t="shared" ref="U6:U16" si="4">E6/$P6*100</f>
        <v>7657</v>
      </c>
      <c r="V6" s="33">
        <f t="shared" ref="V6:V16" si="5">F6/$P6*100</f>
        <v>9064</v>
      </c>
      <c r="W6" s="33">
        <f t="shared" ref="W6:W16" si="6">G6/$P6*100</f>
        <v>10427</v>
      </c>
      <c r="X6" s="33">
        <f t="shared" ref="X6:X16" si="7">H6/$P6*100</f>
        <v>11606</v>
      </c>
      <c r="Y6" s="33">
        <f t="shared" ref="Y6:Y16" si="8">I6/$P6*100</f>
        <v>13161</v>
      </c>
      <c r="Z6" s="33">
        <f t="shared" ref="Z6:Z16" si="9">J6/$P6*100</f>
        <v>14782</v>
      </c>
      <c r="AA6" s="33">
        <f t="shared" ref="AA6:AA16" si="10">K6/$P6*100</f>
        <v>16758</v>
      </c>
      <c r="AB6" s="33">
        <f t="shared" ref="AB6:AB16" si="11">L6/$P6*100</f>
        <v>20269</v>
      </c>
      <c r="AC6" s="33">
        <f t="shared" ref="AC6:AC16" si="12">M6/$P6*100</f>
        <v>28604</v>
      </c>
    </row>
    <row r="7" spans="2:29">
      <c r="B7" s="22">
        <v>2009</v>
      </c>
      <c r="C7" s="16">
        <v>16340</v>
      </c>
      <c r="D7" s="27">
        <v>7356</v>
      </c>
      <c r="E7" s="27">
        <v>9887</v>
      </c>
      <c r="F7" s="27">
        <v>11753</v>
      </c>
      <c r="G7" s="27">
        <v>13537</v>
      </c>
      <c r="H7" s="27">
        <v>15301</v>
      </c>
      <c r="I7" s="27">
        <v>17268</v>
      </c>
      <c r="J7" s="27">
        <v>19368</v>
      </c>
      <c r="K7" s="27">
        <v>22464</v>
      </c>
      <c r="L7" s="27">
        <v>26423</v>
      </c>
      <c r="M7" s="27">
        <v>36436</v>
      </c>
      <c r="O7" s="42">
        <v>106.6</v>
      </c>
      <c r="P7" s="37">
        <f>P6*O7/100</f>
        <v>128.5</v>
      </c>
      <c r="R7" s="22">
        <v>2009</v>
      </c>
      <c r="S7" s="38">
        <f t="shared" si="2"/>
        <v>12716</v>
      </c>
      <c r="T7" s="33">
        <f t="shared" si="3"/>
        <v>5725</v>
      </c>
      <c r="U7" s="33">
        <f t="shared" si="4"/>
        <v>7694</v>
      </c>
      <c r="V7" s="33">
        <f t="shared" si="5"/>
        <v>9146</v>
      </c>
      <c r="W7" s="33">
        <f t="shared" si="6"/>
        <v>10535</v>
      </c>
      <c r="X7" s="33">
        <f t="shared" si="7"/>
        <v>11907</v>
      </c>
      <c r="Y7" s="33">
        <f t="shared" si="8"/>
        <v>13438</v>
      </c>
      <c r="Z7" s="33">
        <f t="shared" si="9"/>
        <v>15072</v>
      </c>
      <c r="AA7" s="33">
        <f t="shared" si="10"/>
        <v>17482</v>
      </c>
      <c r="AB7" s="33">
        <f t="shared" si="11"/>
        <v>20563</v>
      </c>
      <c r="AC7" s="33">
        <f t="shared" si="12"/>
        <v>28355</v>
      </c>
    </row>
    <row r="8" spans="2:29">
      <c r="B8" s="22">
        <v>2010</v>
      </c>
      <c r="C8" s="16">
        <v>17186</v>
      </c>
      <c r="D8" s="27">
        <v>7448</v>
      </c>
      <c r="E8" s="27">
        <v>10190</v>
      </c>
      <c r="F8" s="27">
        <v>12274</v>
      </c>
      <c r="G8" s="27">
        <v>14285</v>
      </c>
      <c r="H8" s="27">
        <v>16197</v>
      </c>
      <c r="I8" s="27">
        <v>18317</v>
      </c>
      <c r="J8" s="27">
        <v>20790</v>
      </c>
      <c r="K8" s="27">
        <v>23904</v>
      </c>
      <c r="L8" s="27">
        <v>29140</v>
      </c>
      <c r="M8" s="27">
        <v>41434</v>
      </c>
      <c r="O8" s="42">
        <v>110.3</v>
      </c>
      <c r="P8" s="37">
        <f t="shared" ref="P8:P16" si="13">P7*O8/100</f>
        <v>141.69999999999999</v>
      </c>
      <c r="R8" s="22">
        <v>2010</v>
      </c>
      <c r="S8" s="38">
        <f t="shared" si="2"/>
        <v>12128</v>
      </c>
      <c r="T8" s="33">
        <f t="shared" si="3"/>
        <v>5256</v>
      </c>
      <c r="U8" s="33">
        <f t="shared" si="4"/>
        <v>7191</v>
      </c>
      <c r="V8" s="33">
        <f t="shared" si="5"/>
        <v>8662</v>
      </c>
      <c r="W8" s="33">
        <f t="shared" si="6"/>
        <v>10081</v>
      </c>
      <c r="X8" s="33">
        <f t="shared" si="7"/>
        <v>11430</v>
      </c>
      <c r="Y8" s="33">
        <f t="shared" si="8"/>
        <v>12927</v>
      </c>
      <c r="Z8" s="33">
        <f t="shared" si="9"/>
        <v>14672</v>
      </c>
      <c r="AA8" s="33">
        <f t="shared" si="10"/>
        <v>16869</v>
      </c>
      <c r="AB8" s="33">
        <f t="shared" si="11"/>
        <v>20565</v>
      </c>
      <c r="AC8" s="33">
        <f t="shared" si="12"/>
        <v>29241</v>
      </c>
    </row>
    <row r="9" spans="2:29">
      <c r="B9" s="22">
        <v>2011</v>
      </c>
      <c r="C9" s="16">
        <v>18514</v>
      </c>
      <c r="D9" s="27">
        <v>8773</v>
      </c>
      <c r="E9" s="27">
        <v>11701</v>
      </c>
      <c r="F9" s="27">
        <v>13713</v>
      </c>
      <c r="G9" s="27">
        <v>15502</v>
      </c>
      <c r="H9" s="27">
        <v>17548</v>
      </c>
      <c r="I9" s="27">
        <v>19504</v>
      </c>
      <c r="J9" s="27">
        <v>21992</v>
      </c>
      <c r="K9" s="27">
        <v>25348</v>
      </c>
      <c r="L9" s="27">
        <v>30271</v>
      </c>
      <c r="M9" s="27">
        <v>42312</v>
      </c>
      <c r="O9" s="42">
        <v>107</v>
      </c>
      <c r="P9" s="37">
        <f t="shared" si="13"/>
        <v>151.6</v>
      </c>
      <c r="R9" s="22">
        <v>2011</v>
      </c>
      <c r="S9" s="38">
        <f t="shared" si="2"/>
        <v>12212</v>
      </c>
      <c r="T9" s="33">
        <f t="shared" si="3"/>
        <v>5787</v>
      </c>
      <c r="U9" s="33">
        <f t="shared" si="4"/>
        <v>7718</v>
      </c>
      <c r="V9" s="33">
        <f t="shared" si="5"/>
        <v>9046</v>
      </c>
      <c r="W9" s="33">
        <f t="shared" si="6"/>
        <v>10226</v>
      </c>
      <c r="X9" s="33">
        <f t="shared" si="7"/>
        <v>11575</v>
      </c>
      <c r="Y9" s="33">
        <f t="shared" si="8"/>
        <v>12865</v>
      </c>
      <c r="Z9" s="33">
        <f t="shared" si="9"/>
        <v>14507</v>
      </c>
      <c r="AA9" s="33">
        <f t="shared" si="10"/>
        <v>16720</v>
      </c>
      <c r="AB9" s="33">
        <f t="shared" si="11"/>
        <v>19968</v>
      </c>
      <c r="AC9" s="33">
        <f t="shared" si="12"/>
        <v>27910</v>
      </c>
    </row>
    <row r="10" spans="2:29">
      <c r="B10" s="22">
        <v>2012</v>
      </c>
      <c r="C10" s="16">
        <v>21963</v>
      </c>
      <c r="D10" s="27">
        <v>9280</v>
      </c>
      <c r="E10" s="27">
        <v>13268</v>
      </c>
      <c r="F10" s="27">
        <v>15973</v>
      </c>
      <c r="G10" s="27">
        <v>18282</v>
      </c>
      <c r="H10" s="27">
        <v>20607</v>
      </c>
      <c r="I10" s="27">
        <v>23319</v>
      </c>
      <c r="J10" s="27">
        <v>26582</v>
      </c>
      <c r="K10" s="27">
        <v>30357</v>
      </c>
      <c r="L10" s="27">
        <v>36315</v>
      </c>
      <c r="M10" s="27">
        <v>48457</v>
      </c>
      <c r="O10" s="42">
        <v>112.2</v>
      </c>
      <c r="P10" s="37">
        <f t="shared" si="13"/>
        <v>170.1</v>
      </c>
      <c r="R10" s="22">
        <v>2012</v>
      </c>
      <c r="S10" s="38">
        <f t="shared" si="2"/>
        <v>12912</v>
      </c>
      <c r="T10" s="33">
        <f t="shared" si="3"/>
        <v>5456</v>
      </c>
      <c r="U10" s="33">
        <f t="shared" si="4"/>
        <v>7800</v>
      </c>
      <c r="V10" s="33">
        <f t="shared" si="5"/>
        <v>9390</v>
      </c>
      <c r="W10" s="33">
        <f t="shared" si="6"/>
        <v>10748</v>
      </c>
      <c r="X10" s="33">
        <f t="shared" si="7"/>
        <v>12115</v>
      </c>
      <c r="Y10" s="33">
        <f t="shared" si="8"/>
        <v>13709</v>
      </c>
      <c r="Z10" s="33">
        <f t="shared" si="9"/>
        <v>15627</v>
      </c>
      <c r="AA10" s="33">
        <f t="shared" si="10"/>
        <v>17847</v>
      </c>
      <c r="AB10" s="33">
        <f t="shared" si="11"/>
        <v>21349</v>
      </c>
      <c r="AC10" s="33">
        <f t="shared" si="12"/>
        <v>28487</v>
      </c>
    </row>
    <row r="11" spans="2:29">
      <c r="B11" s="22">
        <v>2013</v>
      </c>
      <c r="C11" s="16">
        <v>21843</v>
      </c>
      <c r="D11" s="27">
        <v>9485</v>
      </c>
      <c r="E11" s="27">
        <v>13008</v>
      </c>
      <c r="F11" s="27">
        <v>15611</v>
      </c>
      <c r="G11" s="27">
        <v>18159</v>
      </c>
      <c r="H11" s="27">
        <v>20475</v>
      </c>
      <c r="I11" s="27">
        <v>23268</v>
      </c>
      <c r="J11" s="27">
        <v>26247</v>
      </c>
      <c r="K11" s="27">
        <v>30031</v>
      </c>
      <c r="L11" s="27">
        <v>35768</v>
      </c>
      <c r="M11" s="27">
        <v>49013</v>
      </c>
      <c r="O11" s="42">
        <v>102.2</v>
      </c>
      <c r="P11" s="37">
        <f t="shared" si="13"/>
        <v>173.8</v>
      </c>
      <c r="R11" s="22">
        <v>2013</v>
      </c>
      <c r="S11" s="38">
        <f t="shared" si="2"/>
        <v>12568</v>
      </c>
      <c r="T11" s="33">
        <f t="shared" si="3"/>
        <v>5457</v>
      </c>
      <c r="U11" s="33">
        <f t="shared" si="4"/>
        <v>7484</v>
      </c>
      <c r="V11" s="33">
        <f t="shared" si="5"/>
        <v>8982</v>
      </c>
      <c r="W11" s="33">
        <f t="shared" si="6"/>
        <v>10448</v>
      </c>
      <c r="X11" s="33">
        <f t="shared" si="7"/>
        <v>11781</v>
      </c>
      <c r="Y11" s="33">
        <f t="shared" si="8"/>
        <v>13388</v>
      </c>
      <c r="Z11" s="33">
        <f t="shared" si="9"/>
        <v>15102</v>
      </c>
      <c r="AA11" s="33">
        <f t="shared" si="10"/>
        <v>17279</v>
      </c>
      <c r="AB11" s="33">
        <f t="shared" si="11"/>
        <v>20580</v>
      </c>
      <c r="AC11" s="33">
        <f t="shared" si="12"/>
        <v>28201</v>
      </c>
    </row>
    <row r="12" spans="2:29">
      <c r="B12" s="22">
        <v>2014</v>
      </c>
      <c r="C12" s="16">
        <v>23240</v>
      </c>
      <c r="D12" s="27">
        <v>9970</v>
      </c>
      <c r="E12" s="27">
        <v>13712</v>
      </c>
      <c r="F12" s="27">
        <v>16525</v>
      </c>
      <c r="G12" s="27">
        <v>19262</v>
      </c>
      <c r="H12" s="27">
        <v>21733</v>
      </c>
      <c r="I12" s="27">
        <v>24535</v>
      </c>
      <c r="J12" s="27">
        <v>27884</v>
      </c>
      <c r="K12" s="27">
        <v>31859</v>
      </c>
      <c r="L12" s="27">
        <v>37825</v>
      </c>
      <c r="M12" s="27">
        <v>51339</v>
      </c>
      <c r="O12" s="42">
        <v>101.7</v>
      </c>
      <c r="P12" s="37">
        <f t="shared" si="13"/>
        <v>176.8</v>
      </c>
      <c r="R12" s="22">
        <v>2014</v>
      </c>
      <c r="S12" s="38">
        <f t="shared" si="2"/>
        <v>13145</v>
      </c>
      <c r="T12" s="33">
        <f t="shared" si="3"/>
        <v>5639</v>
      </c>
      <c r="U12" s="33">
        <f t="shared" si="4"/>
        <v>7756</v>
      </c>
      <c r="V12" s="33">
        <f t="shared" si="5"/>
        <v>9347</v>
      </c>
      <c r="W12" s="33">
        <f t="shared" si="6"/>
        <v>10895</v>
      </c>
      <c r="X12" s="33">
        <f t="shared" si="7"/>
        <v>12292</v>
      </c>
      <c r="Y12" s="33">
        <f t="shared" si="8"/>
        <v>13877</v>
      </c>
      <c r="Z12" s="33">
        <f t="shared" si="9"/>
        <v>15771</v>
      </c>
      <c r="AA12" s="33">
        <f t="shared" si="10"/>
        <v>18020</v>
      </c>
      <c r="AB12" s="33">
        <f t="shared" si="11"/>
        <v>21394</v>
      </c>
      <c r="AC12" s="33">
        <f t="shared" si="12"/>
        <v>29038</v>
      </c>
    </row>
    <row r="13" spans="2:29">
      <c r="B13" s="22">
        <v>2015</v>
      </c>
      <c r="C13" s="16">
        <v>23604</v>
      </c>
      <c r="D13" s="27">
        <v>11121</v>
      </c>
      <c r="E13" s="27">
        <v>14784</v>
      </c>
      <c r="F13" s="27">
        <v>17386</v>
      </c>
      <c r="G13" s="27">
        <v>19786</v>
      </c>
      <c r="H13" s="27">
        <v>22258</v>
      </c>
      <c r="I13" s="27">
        <v>25164</v>
      </c>
      <c r="J13" s="27">
        <v>28205</v>
      </c>
      <c r="K13" s="27">
        <v>32002</v>
      </c>
      <c r="L13" s="27">
        <v>38016</v>
      </c>
      <c r="M13" s="27">
        <v>51396</v>
      </c>
      <c r="O13" s="42">
        <v>101.5</v>
      </c>
      <c r="P13" s="37">
        <f t="shared" si="13"/>
        <v>179.5</v>
      </c>
      <c r="R13" s="22">
        <v>2015</v>
      </c>
      <c r="S13" s="38">
        <f t="shared" si="2"/>
        <v>13150</v>
      </c>
      <c r="T13" s="33">
        <f t="shared" si="3"/>
        <v>6196</v>
      </c>
      <c r="U13" s="33">
        <f t="shared" si="4"/>
        <v>8236</v>
      </c>
      <c r="V13" s="33">
        <f t="shared" si="5"/>
        <v>9686</v>
      </c>
      <c r="W13" s="33">
        <f t="shared" si="6"/>
        <v>11023</v>
      </c>
      <c r="X13" s="33">
        <f t="shared" si="7"/>
        <v>12400</v>
      </c>
      <c r="Y13" s="33">
        <f t="shared" si="8"/>
        <v>14019</v>
      </c>
      <c r="Z13" s="33">
        <f t="shared" si="9"/>
        <v>15713</v>
      </c>
      <c r="AA13" s="33">
        <f t="shared" si="10"/>
        <v>17828</v>
      </c>
      <c r="AB13" s="33">
        <f t="shared" si="11"/>
        <v>21179</v>
      </c>
      <c r="AC13" s="33">
        <f t="shared" si="12"/>
        <v>28633</v>
      </c>
    </row>
    <row r="14" spans="2:29">
      <c r="B14" s="22">
        <v>2016</v>
      </c>
      <c r="C14" s="18">
        <v>24745</v>
      </c>
      <c r="D14" s="28">
        <v>11355</v>
      </c>
      <c r="E14" s="28">
        <v>15486</v>
      </c>
      <c r="F14" s="28">
        <v>18324</v>
      </c>
      <c r="G14" s="28">
        <v>20941</v>
      </c>
      <c r="H14" s="28">
        <v>23343</v>
      </c>
      <c r="I14" s="28">
        <v>26253</v>
      </c>
      <c r="J14" s="28">
        <v>29740</v>
      </c>
      <c r="K14" s="28">
        <v>33421</v>
      </c>
      <c r="L14" s="28">
        <v>39899</v>
      </c>
      <c r="M14" s="28">
        <v>54321</v>
      </c>
      <c r="O14" s="42">
        <v>101.6</v>
      </c>
      <c r="P14" s="37">
        <f t="shared" si="13"/>
        <v>182.4</v>
      </c>
      <c r="R14" s="22">
        <v>2016</v>
      </c>
      <c r="S14" s="38">
        <f t="shared" si="2"/>
        <v>13566</v>
      </c>
      <c r="T14" s="33">
        <f t="shared" si="3"/>
        <v>6225</v>
      </c>
      <c r="U14" s="33">
        <f t="shared" si="4"/>
        <v>8490</v>
      </c>
      <c r="V14" s="33">
        <f t="shared" si="5"/>
        <v>10046</v>
      </c>
      <c r="W14" s="33">
        <f t="shared" si="6"/>
        <v>11481</v>
      </c>
      <c r="X14" s="33">
        <f t="shared" si="7"/>
        <v>12798</v>
      </c>
      <c r="Y14" s="33">
        <f t="shared" si="8"/>
        <v>14393</v>
      </c>
      <c r="Z14" s="33">
        <f t="shared" si="9"/>
        <v>16305</v>
      </c>
      <c r="AA14" s="33">
        <f t="shared" si="10"/>
        <v>18323</v>
      </c>
      <c r="AB14" s="33">
        <f t="shared" si="11"/>
        <v>21874</v>
      </c>
      <c r="AC14" s="33">
        <f t="shared" si="12"/>
        <v>29781</v>
      </c>
    </row>
    <row r="15" spans="2:29">
      <c r="B15" s="22">
        <v>2017</v>
      </c>
      <c r="C15" s="18">
        <v>26142</v>
      </c>
      <c r="D15" s="28">
        <v>11725</v>
      </c>
      <c r="E15" s="28">
        <v>15905</v>
      </c>
      <c r="F15" s="28">
        <v>19208</v>
      </c>
      <c r="G15" s="28">
        <v>21865</v>
      </c>
      <c r="H15" s="28">
        <v>24722</v>
      </c>
      <c r="I15" s="28">
        <v>27696</v>
      </c>
      <c r="J15" s="28">
        <v>30844</v>
      </c>
      <c r="K15" s="28">
        <v>34952</v>
      </c>
      <c r="L15" s="28">
        <v>41095</v>
      </c>
      <c r="M15" s="28">
        <v>56607</v>
      </c>
      <c r="O15" s="42">
        <v>103</v>
      </c>
      <c r="P15" s="37">
        <f t="shared" si="13"/>
        <v>187.9</v>
      </c>
      <c r="R15" s="22">
        <v>2017</v>
      </c>
      <c r="S15" s="38">
        <f t="shared" si="2"/>
        <v>13913</v>
      </c>
      <c r="T15" s="33">
        <f t="shared" si="3"/>
        <v>6240</v>
      </c>
      <c r="U15" s="33">
        <f t="shared" si="4"/>
        <v>8465</v>
      </c>
      <c r="V15" s="33">
        <f t="shared" si="5"/>
        <v>10222</v>
      </c>
      <c r="W15" s="33">
        <f t="shared" si="6"/>
        <v>11637</v>
      </c>
      <c r="X15" s="33">
        <f t="shared" si="7"/>
        <v>13157</v>
      </c>
      <c r="Y15" s="33">
        <f t="shared" si="8"/>
        <v>14740</v>
      </c>
      <c r="Z15" s="33">
        <f t="shared" si="9"/>
        <v>16415</v>
      </c>
      <c r="AA15" s="33">
        <f t="shared" si="10"/>
        <v>18601</v>
      </c>
      <c r="AB15" s="33">
        <f t="shared" si="11"/>
        <v>21871</v>
      </c>
      <c r="AC15" s="33">
        <f t="shared" si="12"/>
        <v>30126</v>
      </c>
    </row>
    <row r="16" spans="2:29">
      <c r="B16" s="23">
        <v>2018</v>
      </c>
      <c r="C16" s="54">
        <v>26136</v>
      </c>
      <c r="D16" s="28">
        <v>11453</v>
      </c>
      <c r="E16" s="28">
        <v>15750</v>
      </c>
      <c r="F16" s="28">
        <v>18780</v>
      </c>
      <c r="G16" s="28">
        <v>21576</v>
      </c>
      <c r="H16" s="28">
        <v>24628</v>
      </c>
      <c r="I16" s="28">
        <v>27872</v>
      </c>
      <c r="J16" s="28">
        <v>31891</v>
      </c>
      <c r="K16" s="28">
        <v>36986</v>
      </c>
      <c r="L16" s="28">
        <v>44585</v>
      </c>
      <c r="M16" s="28">
        <v>63734</v>
      </c>
      <c r="O16" s="77">
        <v>102</v>
      </c>
      <c r="P16" s="37">
        <f t="shared" si="13"/>
        <v>191.7</v>
      </c>
      <c r="R16" s="22">
        <v>2018</v>
      </c>
      <c r="S16" s="38">
        <f t="shared" si="2"/>
        <v>13634</v>
      </c>
      <c r="T16" s="33">
        <f t="shared" si="3"/>
        <v>5974</v>
      </c>
      <c r="U16" s="33">
        <f t="shared" si="4"/>
        <v>8216</v>
      </c>
      <c r="V16" s="33">
        <f t="shared" si="5"/>
        <v>9797</v>
      </c>
      <c r="W16" s="33">
        <f t="shared" si="6"/>
        <v>11255</v>
      </c>
      <c r="X16" s="33">
        <f t="shared" si="7"/>
        <v>12847</v>
      </c>
      <c r="Y16" s="33">
        <f t="shared" si="8"/>
        <v>14539</v>
      </c>
      <c r="Z16" s="33">
        <f t="shared" si="9"/>
        <v>16636</v>
      </c>
      <c r="AA16" s="33">
        <f t="shared" si="10"/>
        <v>19294</v>
      </c>
      <c r="AB16" s="33">
        <f t="shared" si="11"/>
        <v>23258</v>
      </c>
      <c r="AC16" s="33">
        <f t="shared" si="12"/>
        <v>33247</v>
      </c>
    </row>
    <row r="17" spans="2:16">
      <c r="O17" s="78"/>
    </row>
    <row r="18" spans="2:16">
      <c r="O18" s="78" t="s">
        <v>79</v>
      </c>
    </row>
    <row r="19" spans="2:16">
      <c r="O19" t="s">
        <v>58</v>
      </c>
    </row>
    <row r="20" spans="2:16" ht="19.5" customHeight="1">
      <c r="B20" s="93" t="s">
        <v>61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2:16" ht="30">
      <c r="B21" s="25" t="s">
        <v>99</v>
      </c>
      <c r="C21" s="15" t="s">
        <v>29</v>
      </c>
      <c r="D21" s="26" t="s">
        <v>19</v>
      </c>
      <c r="E21" s="26" t="s">
        <v>20</v>
      </c>
      <c r="F21" s="26" t="s">
        <v>21</v>
      </c>
      <c r="G21" s="26" t="s">
        <v>22</v>
      </c>
      <c r="H21" s="26" t="s">
        <v>23</v>
      </c>
      <c r="I21" s="26" t="s">
        <v>24</v>
      </c>
      <c r="J21" s="26" t="s">
        <v>25</v>
      </c>
      <c r="K21" s="26" t="s">
        <v>26</v>
      </c>
      <c r="L21" s="26" t="s">
        <v>27</v>
      </c>
      <c r="M21" s="26" t="s">
        <v>28</v>
      </c>
    </row>
    <row r="22" spans="2:16">
      <c r="B22" s="22">
        <v>2006</v>
      </c>
      <c r="C22" s="24">
        <f>S4/S4*100-100</f>
        <v>0</v>
      </c>
      <c r="D22" s="24">
        <f t="shared" ref="D22:M22" si="14">T4/T4*100-100</f>
        <v>0</v>
      </c>
      <c r="E22" s="24">
        <f t="shared" si="14"/>
        <v>0</v>
      </c>
      <c r="F22" s="24">
        <f t="shared" si="14"/>
        <v>0</v>
      </c>
      <c r="G22" s="24">
        <f t="shared" si="14"/>
        <v>0</v>
      </c>
      <c r="H22" s="24">
        <f t="shared" si="14"/>
        <v>0</v>
      </c>
      <c r="I22" s="24">
        <f t="shared" si="14"/>
        <v>0</v>
      </c>
      <c r="J22" s="24">
        <f t="shared" si="14"/>
        <v>0</v>
      </c>
      <c r="K22" s="24">
        <f t="shared" si="14"/>
        <v>0</v>
      </c>
      <c r="L22" s="24">
        <f t="shared" si="14"/>
        <v>0</v>
      </c>
      <c r="M22" s="24">
        <f t="shared" si="14"/>
        <v>0</v>
      </c>
    </row>
    <row r="23" spans="2:16">
      <c r="B23" s="22">
        <v>2007</v>
      </c>
      <c r="C23" s="37">
        <f>S5/S$4*100-100</f>
        <v>-2.9</v>
      </c>
      <c r="D23" s="37">
        <f t="shared" ref="D23:M23" si="15">T5/T$4*100-100</f>
        <v>-1.2</v>
      </c>
      <c r="E23" s="37">
        <f t="shared" si="15"/>
        <v>-3</v>
      </c>
      <c r="F23" s="37">
        <f t="shared" si="15"/>
        <v>-2.4</v>
      </c>
      <c r="G23" s="37">
        <f t="shared" si="15"/>
        <v>-2.1</v>
      </c>
      <c r="H23" s="37">
        <f t="shared" si="15"/>
        <v>-3.4</v>
      </c>
      <c r="I23" s="37">
        <f t="shared" si="15"/>
        <v>-2.9</v>
      </c>
      <c r="J23" s="37">
        <f t="shared" si="15"/>
        <v>-2.9</v>
      </c>
      <c r="K23" s="37">
        <f t="shared" si="15"/>
        <v>-3.2</v>
      </c>
      <c r="L23" s="37">
        <f t="shared" si="15"/>
        <v>-4.5</v>
      </c>
      <c r="M23" s="37">
        <f t="shared" si="15"/>
        <v>-6.6</v>
      </c>
    </row>
    <row r="24" spans="2:16">
      <c r="B24" s="22">
        <v>2008</v>
      </c>
      <c r="C24" s="37">
        <f t="shared" ref="C24:C34" si="16">S6/S$4*100-100</f>
        <v>2.9</v>
      </c>
      <c r="D24" s="37">
        <f t="shared" ref="D24:D34" si="17">T6/T$4*100-100</f>
        <v>11.4</v>
      </c>
      <c r="E24" s="37">
        <f t="shared" ref="E24:E34" si="18">U6/U$4*100-100</f>
        <v>4.3</v>
      </c>
      <c r="F24" s="37">
        <f t="shared" ref="F24:F34" si="19">V6/V$4*100-100</f>
        <v>3.4</v>
      </c>
      <c r="G24" s="37">
        <f t="shared" ref="G24:G34" si="20">W6/W$4*100-100</f>
        <v>3.9</v>
      </c>
      <c r="H24" s="37">
        <f t="shared" ref="H24:H34" si="21">X6/X$4*100-100</f>
        <v>2</v>
      </c>
      <c r="I24" s="37">
        <f t="shared" ref="I24:I34" si="22">Y6/Y$4*100-100</f>
        <v>3.2</v>
      </c>
      <c r="J24" s="37">
        <f t="shared" ref="J24:J34" si="23">Z6/Z$4*100-100</f>
        <v>2.7</v>
      </c>
      <c r="K24" s="37">
        <f t="shared" ref="K24:K34" si="24">AA6/AA$4*100-100</f>
        <v>0.9</v>
      </c>
      <c r="L24" s="37">
        <f t="shared" ref="L24:L34" si="25">AB6/AB$4*100-100</f>
        <v>1.4</v>
      </c>
      <c r="M24" s="37">
        <f t="shared" ref="M24:M34" si="26">AC6/AC$4*100-100</f>
        <v>0.4</v>
      </c>
    </row>
    <row r="25" spans="2:16">
      <c r="B25" s="22">
        <v>2009</v>
      </c>
      <c r="C25" s="37">
        <f t="shared" si="16"/>
        <v>5.9</v>
      </c>
      <c r="D25" s="37">
        <f t="shared" si="17"/>
        <v>9.9</v>
      </c>
      <c r="E25" s="37">
        <f t="shared" si="18"/>
        <v>4.8</v>
      </c>
      <c r="F25" s="37">
        <f t="shared" si="19"/>
        <v>4.3</v>
      </c>
      <c r="G25" s="37">
        <f t="shared" si="20"/>
        <v>5</v>
      </c>
      <c r="H25" s="37">
        <f t="shared" si="21"/>
        <v>4.5999999999999996</v>
      </c>
      <c r="I25" s="37">
        <f t="shared" si="22"/>
        <v>5.4</v>
      </c>
      <c r="J25" s="37">
        <f t="shared" si="23"/>
        <v>4.7</v>
      </c>
      <c r="K25" s="37">
        <f t="shared" si="24"/>
        <v>5.2</v>
      </c>
      <c r="L25" s="37">
        <f t="shared" si="25"/>
        <v>2.9</v>
      </c>
      <c r="M25" s="37">
        <f t="shared" si="26"/>
        <v>-0.5</v>
      </c>
    </row>
    <row r="26" spans="2:16">
      <c r="B26" s="22">
        <v>2010</v>
      </c>
      <c r="C26" s="37">
        <f t="shared" si="16"/>
        <v>1</v>
      </c>
      <c r="D26" s="37">
        <f t="shared" si="17"/>
        <v>0.9</v>
      </c>
      <c r="E26" s="37">
        <f t="shared" si="18"/>
        <v>-2.1</v>
      </c>
      <c r="F26" s="37">
        <f t="shared" si="19"/>
        <v>-1.2</v>
      </c>
      <c r="G26" s="37">
        <f t="shared" si="20"/>
        <v>0.4</v>
      </c>
      <c r="H26" s="37">
        <f t="shared" si="21"/>
        <v>0.4</v>
      </c>
      <c r="I26" s="37">
        <f t="shared" si="22"/>
        <v>1.3</v>
      </c>
      <c r="J26" s="37">
        <f t="shared" si="23"/>
        <v>2</v>
      </c>
      <c r="K26" s="37">
        <f t="shared" si="24"/>
        <v>1.5</v>
      </c>
      <c r="L26" s="37">
        <f t="shared" si="25"/>
        <v>2.9</v>
      </c>
      <c r="M26" s="37">
        <f t="shared" si="26"/>
        <v>2.6</v>
      </c>
    </row>
    <row r="27" spans="2:16">
      <c r="B27" s="22">
        <v>2011</v>
      </c>
      <c r="C27" s="37">
        <f t="shared" si="16"/>
        <v>1.7</v>
      </c>
      <c r="D27" s="37">
        <f t="shared" si="17"/>
        <v>11.1</v>
      </c>
      <c r="E27" s="37">
        <f t="shared" si="18"/>
        <v>5.0999999999999996</v>
      </c>
      <c r="F27" s="37">
        <f t="shared" si="19"/>
        <v>3.2</v>
      </c>
      <c r="G27" s="37">
        <f t="shared" si="20"/>
        <v>1.9</v>
      </c>
      <c r="H27" s="37">
        <f t="shared" si="21"/>
        <v>1.7</v>
      </c>
      <c r="I27" s="37">
        <f t="shared" si="22"/>
        <v>0.9</v>
      </c>
      <c r="J27" s="37">
        <f t="shared" si="23"/>
        <v>0.8</v>
      </c>
      <c r="K27" s="37">
        <f t="shared" si="24"/>
        <v>0.6</v>
      </c>
      <c r="L27" s="37">
        <f t="shared" si="25"/>
        <v>-0.1</v>
      </c>
      <c r="M27" s="37">
        <f t="shared" si="26"/>
        <v>-2.1</v>
      </c>
      <c r="O27" s="4"/>
    </row>
    <row r="28" spans="2:16">
      <c r="B28" s="22">
        <v>2012</v>
      </c>
      <c r="C28" s="37">
        <f t="shared" si="16"/>
        <v>7.5</v>
      </c>
      <c r="D28" s="37">
        <f t="shared" si="17"/>
        <v>4.7</v>
      </c>
      <c r="E28" s="37">
        <f t="shared" si="18"/>
        <v>6.2</v>
      </c>
      <c r="F28" s="37">
        <f t="shared" si="19"/>
        <v>7.1</v>
      </c>
      <c r="G28" s="37">
        <f t="shared" si="20"/>
        <v>7.1</v>
      </c>
      <c r="H28" s="37">
        <f t="shared" si="21"/>
        <v>6.5</v>
      </c>
      <c r="I28" s="37">
        <f t="shared" si="22"/>
        <v>7.5</v>
      </c>
      <c r="J28" s="37">
        <f t="shared" si="23"/>
        <v>8.6</v>
      </c>
      <c r="K28" s="37">
        <f t="shared" si="24"/>
        <v>7.4</v>
      </c>
      <c r="L28" s="37">
        <f t="shared" si="25"/>
        <v>6.8</v>
      </c>
      <c r="M28" s="37">
        <f t="shared" si="26"/>
        <v>-0.1</v>
      </c>
    </row>
    <row r="29" spans="2:16">
      <c r="B29" s="22">
        <v>2013</v>
      </c>
      <c r="C29" s="37">
        <f t="shared" si="16"/>
        <v>4.7</v>
      </c>
      <c r="D29" s="37">
        <f t="shared" si="17"/>
        <v>4.7</v>
      </c>
      <c r="E29" s="37">
        <f t="shared" si="18"/>
        <v>1.9</v>
      </c>
      <c r="F29" s="37">
        <f t="shared" si="19"/>
        <v>2.4</v>
      </c>
      <c r="G29" s="37">
        <f t="shared" si="20"/>
        <v>4.0999999999999996</v>
      </c>
      <c r="H29" s="37">
        <f t="shared" si="21"/>
        <v>3.5</v>
      </c>
      <c r="I29" s="37">
        <f t="shared" si="22"/>
        <v>5</v>
      </c>
      <c r="J29" s="37">
        <f t="shared" si="23"/>
        <v>5</v>
      </c>
      <c r="K29" s="37">
        <f t="shared" si="24"/>
        <v>4</v>
      </c>
      <c r="L29" s="37">
        <f t="shared" si="25"/>
        <v>3</v>
      </c>
      <c r="M29" s="37">
        <f t="shared" si="26"/>
        <v>-1.1000000000000001</v>
      </c>
      <c r="P29" s="47"/>
    </row>
    <row r="30" spans="2:16">
      <c r="B30" s="22">
        <v>2014</v>
      </c>
      <c r="C30" s="37">
        <f t="shared" si="16"/>
        <v>9.5</v>
      </c>
      <c r="D30" s="37">
        <f t="shared" si="17"/>
        <v>8.1999999999999993</v>
      </c>
      <c r="E30" s="37">
        <f t="shared" si="18"/>
        <v>5.6</v>
      </c>
      <c r="F30" s="37">
        <f t="shared" si="19"/>
        <v>6.6</v>
      </c>
      <c r="G30" s="37">
        <f t="shared" si="20"/>
        <v>8.5</v>
      </c>
      <c r="H30" s="37">
        <f t="shared" si="21"/>
        <v>8</v>
      </c>
      <c r="I30" s="37">
        <f t="shared" si="22"/>
        <v>8.8000000000000007</v>
      </c>
      <c r="J30" s="37">
        <f t="shared" si="23"/>
        <v>9.6</v>
      </c>
      <c r="K30" s="37">
        <f t="shared" si="24"/>
        <v>8.4</v>
      </c>
      <c r="L30" s="37">
        <f t="shared" si="25"/>
        <v>7</v>
      </c>
      <c r="M30" s="37">
        <f t="shared" si="26"/>
        <v>1.9</v>
      </c>
    </row>
    <row r="31" spans="2:16">
      <c r="B31" s="22">
        <v>2015</v>
      </c>
      <c r="C31" s="37">
        <f t="shared" si="16"/>
        <v>9.5</v>
      </c>
      <c r="D31" s="37">
        <f t="shared" si="17"/>
        <v>18.899999999999999</v>
      </c>
      <c r="E31" s="37">
        <f t="shared" si="18"/>
        <v>12.2</v>
      </c>
      <c r="F31" s="37">
        <f t="shared" si="19"/>
        <v>10.5</v>
      </c>
      <c r="G31" s="37">
        <f t="shared" si="20"/>
        <v>9.8000000000000007</v>
      </c>
      <c r="H31" s="37">
        <f t="shared" si="21"/>
        <v>9</v>
      </c>
      <c r="I31" s="37">
        <f t="shared" si="22"/>
        <v>9.9</v>
      </c>
      <c r="J31" s="37">
        <f t="shared" si="23"/>
        <v>9.1999999999999993</v>
      </c>
      <c r="K31" s="37">
        <f t="shared" si="24"/>
        <v>7.3</v>
      </c>
      <c r="L31" s="37">
        <f t="shared" si="25"/>
        <v>5.9</v>
      </c>
      <c r="M31" s="37">
        <f t="shared" si="26"/>
        <v>0.5</v>
      </c>
    </row>
    <row r="32" spans="2:16">
      <c r="B32" s="22">
        <v>2016</v>
      </c>
      <c r="C32" s="37">
        <f t="shared" si="16"/>
        <v>13</v>
      </c>
      <c r="D32" s="37">
        <f t="shared" si="17"/>
        <v>19.5</v>
      </c>
      <c r="E32" s="37">
        <f t="shared" si="18"/>
        <v>15.6</v>
      </c>
      <c r="F32" s="37">
        <f t="shared" si="19"/>
        <v>14.6</v>
      </c>
      <c r="G32" s="37">
        <f t="shared" si="20"/>
        <v>14.4</v>
      </c>
      <c r="H32" s="37">
        <f t="shared" si="21"/>
        <v>12.5</v>
      </c>
      <c r="I32" s="37">
        <f t="shared" si="22"/>
        <v>12.8</v>
      </c>
      <c r="J32" s="37">
        <f t="shared" si="23"/>
        <v>13.3</v>
      </c>
      <c r="K32" s="37">
        <f t="shared" si="24"/>
        <v>10.3</v>
      </c>
      <c r="L32" s="37">
        <f t="shared" si="25"/>
        <v>9.4</v>
      </c>
      <c r="M32" s="37">
        <f t="shared" si="26"/>
        <v>4.5</v>
      </c>
    </row>
    <row r="33" spans="2:13">
      <c r="B33" s="22">
        <v>2017</v>
      </c>
      <c r="C33" s="37">
        <f t="shared" si="16"/>
        <v>15.9</v>
      </c>
      <c r="D33" s="37">
        <f t="shared" si="17"/>
        <v>19.7</v>
      </c>
      <c r="E33" s="37">
        <f t="shared" si="18"/>
        <v>15.3</v>
      </c>
      <c r="F33" s="37">
        <f t="shared" si="19"/>
        <v>16.600000000000001</v>
      </c>
      <c r="G33" s="37">
        <f t="shared" si="20"/>
        <v>15.9</v>
      </c>
      <c r="H33" s="37">
        <f t="shared" si="21"/>
        <v>15.6</v>
      </c>
      <c r="I33" s="37">
        <f t="shared" si="22"/>
        <v>15.6</v>
      </c>
      <c r="J33" s="37">
        <f t="shared" si="23"/>
        <v>14.1</v>
      </c>
      <c r="K33" s="37">
        <f t="shared" si="24"/>
        <v>11.9</v>
      </c>
      <c r="L33" s="37">
        <f t="shared" si="25"/>
        <v>9.4</v>
      </c>
      <c r="M33" s="37">
        <f t="shared" si="26"/>
        <v>5.7</v>
      </c>
    </row>
    <row r="34" spans="2:13">
      <c r="B34" s="75">
        <v>2018</v>
      </c>
      <c r="C34" s="76">
        <f t="shared" si="16"/>
        <v>13.5</v>
      </c>
      <c r="D34" s="76">
        <f t="shared" si="17"/>
        <v>14.6</v>
      </c>
      <c r="E34" s="76">
        <f t="shared" si="18"/>
        <v>11.9</v>
      </c>
      <c r="F34" s="76">
        <f t="shared" si="19"/>
        <v>11.7</v>
      </c>
      <c r="G34" s="76">
        <f t="shared" si="20"/>
        <v>12.1</v>
      </c>
      <c r="H34" s="76">
        <f t="shared" si="21"/>
        <v>12.9</v>
      </c>
      <c r="I34" s="76">
        <f t="shared" si="22"/>
        <v>14</v>
      </c>
      <c r="J34" s="76">
        <f t="shared" si="23"/>
        <v>15.6</v>
      </c>
      <c r="K34" s="76">
        <f t="shared" si="24"/>
        <v>16.100000000000001</v>
      </c>
      <c r="L34" s="76">
        <f t="shared" si="25"/>
        <v>16.3</v>
      </c>
      <c r="M34" s="76">
        <f t="shared" si="26"/>
        <v>16.600000000000001</v>
      </c>
    </row>
    <row r="37" spans="2:13" ht="17.25">
      <c r="B37" s="93" t="s">
        <v>62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5"/>
    </row>
    <row r="38" spans="2:13" ht="30">
      <c r="B38" s="10"/>
      <c r="C38" s="15" t="s">
        <v>29</v>
      </c>
      <c r="D38" s="26" t="s">
        <v>19</v>
      </c>
      <c r="E38" s="26" t="s">
        <v>20</v>
      </c>
      <c r="F38" s="26" t="s">
        <v>21</v>
      </c>
      <c r="G38" s="26" t="s">
        <v>22</v>
      </c>
      <c r="H38" s="26" t="s">
        <v>23</v>
      </c>
      <c r="I38" s="26" t="s">
        <v>24</v>
      </c>
      <c r="J38" s="26" t="s">
        <v>25</v>
      </c>
      <c r="K38" s="26" t="s">
        <v>26</v>
      </c>
      <c r="L38" s="26" t="s">
        <v>27</v>
      </c>
      <c r="M38" s="26" t="s">
        <v>28</v>
      </c>
    </row>
    <row r="39" spans="2:13">
      <c r="B39" s="24" t="s">
        <v>1</v>
      </c>
      <c r="C39" s="48">
        <f>((S15/S4)^(1/11)-1)*100</f>
        <v>1.35</v>
      </c>
      <c r="D39" s="46">
        <f t="shared" ref="D39:M39" si="27">((T15/T4)^(1/11)-1)*100</f>
        <v>1.65</v>
      </c>
      <c r="E39" s="46">
        <f t="shared" si="27"/>
        <v>1.3</v>
      </c>
      <c r="F39" s="46">
        <f t="shared" si="27"/>
        <v>1.4</v>
      </c>
      <c r="G39" s="46">
        <f t="shared" si="27"/>
        <v>1.35</v>
      </c>
      <c r="H39" s="46">
        <f t="shared" si="27"/>
        <v>1.33</v>
      </c>
      <c r="I39" s="46">
        <f t="shared" si="27"/>
        <v>1.32</v>
      </c>
      <c r="J39" s="46">
        <f t="shared" si="27"/>
        <v>1.2</v>
      </c>
      <c r="K39" s="46">
        <f t="shared" si="27"/>
        <v>1.03</v>
      </c>
      <c r="L39" s="46">
        <f t="shared" si="27"/>
        <v>0.82</v>
      </c>
      <c r="M39" s="46">
        <f t="shared" si="27"/>
        <v>0.51</v>
      </c>
    </row>
    <row r="40" spans="2:13">
      <c r="B40" s="74" t="s">
        <v>81</v>
      </c>
      <c r="C40" s="48">
        <f>((S16/S4)^(1/11)-1)*100</f>
        <v>1.1599999999999999</v>
      </c>
      <c r="D40" s="46">
        <f t="shared" ref="D40:M40" si="28">((T16/T4)^(1/11)-1)*100</f>
        <v>1.25</v>
      </c>
      <c r="E40" s="46">
        <f t="shared" si="28"/>
        <v>1.03</v>
      </c>
      <c r="F40" s="46">
        <f t="shared" si="28"/>
        <v>1.01</v>
      </c>
      <c r="G40" s="46">
        <f t="shared" si="28"/>
        <v>1.05</v>
      </c>
      <c r="H40" s="46">
        <f t="shared" si="28"/>
        <v>1.1100000000000001</v>
      </c>
      <c r="I40" s="46">
        <f t="shared" si="28"/>
        <v>1.2</v>
      </c>
      <c r="J40" s="46">
        <f t="shared" si="28"/>
        <v>1.33</v>
      </c>
      <c r="K40" s="46">
        <f t="shared" si="28"/>
        <v>1.37</v>
      </c>
      <c r="L40" s="46">
        <f t="shared" si="28"/>
        <v>1.39</v>
      </c>
      <c r="M40" s="46">
        <f t="shared" si="28"/>
        <v>1.41</v>
      </c>
    </row>
    <row r="41" spans="2:13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</sheetData>
  <mergeCells count="4">
    <mergeCell ref="B2:M2"/>
    <mergeCell ref="R2:AC2"/>
    <mergeCell ref="B20:M20"/>
    <mergeCell ref="B37:M3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1"/>
  <sheetViews>
    <sheetView workbookViewId="0">
      <selection activeCell="B2" sqref="B2:M2"/>
    </sheetView>
  </sheetViews>
  <sheetFormatPr defaultColWidth="8.85546875" defaultRowHeight="15"/>
  <cols>
    <col min="2" max="2" width="11.7109375" customWidth="1"/>
    <col min="13" max="13" width="9.85546875" customWidth="1"/>
    <col min="15" max="15" width="14.7109375" customWidth="1"/>
    <col min="16" max="16" width="12.85546875" customWidth="1"/>
    <col min="19" max="19" width="9.42578125" bestFit="1" customWidth="1"/>
    <col min="20" max="21" width="9.28515625" bestFit="1" customWidth="1"/>
    <col min="22" max="29" width="9.42578125" bestFit="1" customWidth="1"/>
  </cols>
  <sheetData>
    <row r="2" spans="2:29" ht="17.25">
      <c r="B2" s="88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R2" s="88" t="s">
        <v>68</v>
      </c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2:29" ht="75">
      <c r="B3" s="10" t="s">
        <v>99</v>
      </c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  <c r="O3" s="40" t="s">
        <v>56</v>
      </c>
      <c r="P3" s="11" t="s">
        <v>64</v>
      </c>
      <c r="R3" s="10" t="s">
        <v>99</v>
      </c>
      <c r="S3" s="15" t="s">
        <v>29</v>
      </c>
      <c r="T3" s="26" t="s">
        <v>19</v>
      </c>
      <c r="U3" s="26" t="s">
        <v>20</v>
      </c>
      <c r="V3" s="26" t="s">
        <v>21</v>
      </c>
      <c r="W3" s="26" t="s">
        <v>22</v>
      </c>
      <c r="X3" s="26" t="s">
        <v>23</v>
      </c>
      <c r="Y3" s="26" t="s">
        <v>24</v>
      </c>
      <c r="Z3" s="26" t="s">
        <v>25</v>
      </c>
      <c r="AA3" s="26" t="s">
        <v>26</v>
      </c>
      <c r="AB3" s="26" t="s">
        <v>27</v>
      </c>
      <c r="AC3" s="26" t="s">
        <v>28</v>
      </c>
    </row>
    <row r="4" spans="2:29">
      <c r="B4" s="23">
        <v>2006</v>
      </c>
      <c r="C4" s="18">
        <v>16217</v>
      </c>
      <c r="D4" s="28">
        <v>3973</v>
      </c>
      <c r="E4" s="28">
        <v>7115</v>
      </c>
      <c r="F4" s="28">
        <v>9274</v>
      </c>
      <c r="G4" s="28">
        <v>11216</v>
      </c>
      <c r="H4" s="28">
        <v>12985</v>
      </c>
      <c r="I4" s="28">
        <v>15109</v>
      </c>
      <c r="J4" s="28">
        <v>17512</v>
      </c>
      <c r="K4" s="28">
        <v>20560</v>
      </c>
      <c r="L4" s="28">
        <v>24881</v>
      </c>
      <c r="M4" s="28">
        <v>39478</v>
      </c>
      <c r="O4" s="41">
        <v>106.6</v>
      </c>
      <c r="P4" s="24"/>
      <c r="R4" s="23">
        <v>2006</v>
      </c>
      <c r="S4" s="38">
        <f>C4</f>
        <v>16217</v>
      </c>
      <c r="T4" s="33">
        <f t="shared" ref="T4:AC4" si="0">D4</f>
        <v>3973</v>
      </c>
      <c r="U4" s="33">
        <f t="shared" si="0"/>
        <v>7115</v>
      </c>
      <c r="V4" s="33">
        <f t="shared" si="0"/>
        <v>9274</v>
      </c>
      <c r="W4" s="33">
        <f t="shared" si="0"/>
        <v>11216</v>
      </c>
      <c r="X4" s="33">
        <f t="shared" si="0"/>
        <v>12985</v>
      </c>
      <c r="Y4" s="33">
        <f t="shared" si="0"/>
        <v>15109</v>
      </c>
      <c r="Z4" s="33">
        <f t="shared" si="0"/>
        <v>17512</v>
      </c>
      <c r="AA4" s="33">
        <f t="shared" si="0"/>
        <v>20560</v>
      </c>
      <c r="AB4" s="33">
        <f t="shared" si="0"/>
        <v>24881</v>
      </c>
      <c r="AC4" s="33">
        <f t="shared" si="0"/>
        <v>39478</v>
      </c>
    </row>
    <row r="5" spans="2:29">
      <c r="B5" s="23">
        <v>2007</v>
      </c>
      <c r="C5" s="61">
        <v>18757.547200000001</v>
      </c>
      <c r="D5" s="28">
        <v>4824.4382999999998</v>
      </c>
      <c r="E5" s="28">
        <v>8364.3773000000001</v>
      </c>
      <c r="F5" s="28">
        <v>10863.691000000001</v>
      </c>
      <c r="G5" s="28">
        <v>13221.575999999999</v>
      </c>
      <c r="H5" s="28">
        <v>15346.184300000001</v>
      </c>
      <c r="I5" s="28">
        <v>17661.5648</v>
      </c>
      <c r="J5" s="28">
        <v>20261.706699999999</v>
      </c>
      <c r="K5" s="28">
        <v>23785.2693</v>
      </c>
      <c r="L5" s="28">
        <v>28889.554499999998</v>
      </c>
      <c r="M5" s="28">
        <v>44371.374300000003</v>
      </c>
      <c r="O5" s="42">
        <v>111</v>
      </c>
      <c r="P5" s="37">
        <f>O5</f>
        <v>111</v>
      </c>
      <c r="R5" s="23">
        <v>2007</v>
      </c>
      <c r="S5" s="38">
        <f>C5/$P5*100</f>
        <v>16899</v>
      </c>
      <c r="T5" s="33">
        <f t="shared" ref="T5:AC5" si="1">D5/$P5*100</f>
        <v>4346</v>
      </c>
      <c r="U5" s="33">
        <f t="shared" si="1"/>
        <v>7535</v>
      </c>
      <c r="V5" s="33">
        <f t="shared" si="1"/>
        <v>9787</v>
      </c>
      <c r="W5" s="33">
        <f t="shared" si="1"/>
        <v>11911</v>
      </c>
      <c r="X5" s="33">
        <f t="shared" si="1"/>
        <v>13825</v>
      </c>
      <c r="Y5" s="33">
        <f t="shared" si="1"/>
        <v>15911</v>
      </c>
      <c r="Z5" s="33">
        <f t="shared" si="1"/>
        <v>18254</v>
      </c>
      <c r="AA5" s="33">
        <f t="shared" si="1"/>
        <v>21428</v>
      </c>
      <c r="AB5" s="33">
        <f t="shared" si="1"/>
        <v>26027</v>
      </c>
      <c r="AC5" s="33">
        <f t="shared" si="1"/>
        <v>39974</v>
      </c>
    </row>
    <row r="6" spans="2:29">
      <c r="B6" s="23">
        <v>2008</v>
      </c>
      <c r="C6" s="61">
        <v>21914.269799999998</v>
      </c>
      <c r="D6" s="28">
        <v>6551.5072</v>
      </c>
      <c r="E6" s="28">
        <v>10648.825500000001</v>
      </c>
      <c r="F6" s="28">
        <v>13290.6288</v>
      </c>
      <c r="G6" s="28">
        <v>15612.994000000001</v>
      </c>
      <c r="H6" s="28">
        <v>17984.069</v>
      </c>
      <c r="I6" s="28">
        <v>20548.7346</v>
      </c>
      <c r="J6" s="28">
        <v>23543.569599999999</v>
      </c>
      <c r="K6" s="28">
        <v>27554.454600000001</v>
      </c>
      <c r="L6" s="28">
        <v>33285.177600000003</v>
      </c>
      <c r="M6" s="28">
        <v>50172.868799999997</v>
      </c>
      <c r="O6" s="42">
        <v>108.6</v>
      </c>
      <c r="P6" s="37">
        <f>P5*O6/100</f>
        <v>120.5</v>
      </c>
      <c r="R6" s="23">
        <v>2008</v>
      </c>
      <c r="S6" s="38">
        <f t="shared" ref="S6:S16" si="2">C6/$P6*100</f>
        <v>18186</v>
      </c>
      <c r="T6" s="33">
        <f t="shared" ref="T6:T16" si="3">D6/$P6*100</f>
        <v>5437</v>
      </c>
      <c r="U6" s="33">
        <f t="shared" ref="U6:U16" si="4">E6/$P6*100</f>
        <v>8837</v>
      </c>
      <c r="V6" s="33">
        <f t="shared" ref="V6:V16" si="5">F6/$P6*100</f>
        <v>11030</v>
      </c>
      <c r="W6" s="33">
        <f t="shared" ref="W6:W16" si="6">G6/$P6*100</f>
        <v>12957</v>
      </c>
      <c r="X6" s="33">
        <f t="shared" ref="X6:X16" si="7">H6/$P6*100</f>
        <v>14925</v>
      </c>
      <c r="Y6" s="33">
        <f t="shared" ref="Y6:Y16" si="8">I6/$P6*100</f>
        <v>17053</v>
      </c>
      <c r="Z6" s="33">
        <f t="shared" ref="Z6:Z16" si="9">J6/$P6*100</f>
        <v>19538</v>
      </c>
      <c r="AA6" s="33">
        <f t="shared" ref="AA6:AA16" si="10">K6/$P6*100</f>
        <v>22867</v>
      </c>
      <c r="AB6" s="33">
        <f t="shared" ref="AB6:AB16" si="11">L6/$P6*100</f>
        <v>27623</v>
      </c>
      <c r="AC6" s="33">
        <f t="shared" ref="AC6:AC16" si="12">M6/$P6*100</f>
        <v>41637</v>
      </c>
    </row>
    <row r="7" spans="2:29">
      <c r="B7" s="23">
        <v>2009</v>
      </c>
      <c r="C7" s="61">
        <v>24134.3148</v>
      </c>
      <c r="D7" s="28">
        <v>7385.1122999999998</v>
      </c>
      <c r="E7" s="28">
        <v>12052.525</v>
      </c>
      <c r="F7" s="28">
        <v>14653.536400000001</v>
      </c>
      <c r="G7" s="28">
        <v>17183.8325</v>
      </c>
      <c r="H7" s="28">
        <v>19952.294999999998</v>
      </c>
      <c r="I7" s="28">
        <v>22990.148799999999</v>
      </c>
      <c r="J7" s="28">
        <v>26484.457600000002</v>
      </c>
      <c r="K7" s="28">
        <v>30542.304499999998</v>
      </c>
      <c r="L7" s="28">
        <v>36270.694600000003</v>
      </c>
      <c r="M7" s="28">
        <v>53844.804600000003</v>
      </c>
      <c r="O7" s="42">
        <v>106.6</v>
      </c>
      <c r="P7" s="37">
        <f>P6*O7/100</f>
        <v>128.5</v>
      </c>
      <c r="R7" s="23">
        <v>2009</v>
      </c>
      <c r="S7" s="38">
        <f t="shared" si="2"/>
        <v>18782</v>
      </c>
      <c r="T7" s="33">
        <f t="shared" si="3"/>
        <v>5747</v>
      </c>
      <c r="U7" s="33">
        <f t="shared" si="4"/>
        <v>9379</v>
      </c>
      <c r="V7" s="33">
        <f t="shared" si="5"/>
        <v>11404</v>
      </c>
      <c r="W7" s="33">
        <f t="shared" si="6"/>
        <v>13373</v>
      </c>
      <c r="X7" s="33">
        <f t="shared" si="7"/>
        <v>15527</v>
      </c>
      <c r="Y7" s="33">
        <f t="shared" si="8"/>
        <v>17891</v>
      </c>
      <c r="Z7" s="33">
        <f t="shared" si="9"/>
        <v>20610</v>
      </c>
      <c r="AA7" s="33">
        <f t="shared" si="10"/>
        <v>23768</v>
      </c>
      <c r="AB7" s="33">
        <f t="shared" si="11"/>
        <v>28226</v>
      </c>
      <c r="AC7" s="33">
        <f t="shared" si="12"/>
        <v>41903</v>
      </c>
    </row>
    <row r="8" spans="2:29">
      <c r="B8" s="23">
        <v>2010</v>
      </c>
      <c r="C8" s="61">
        <v>24867.9794</v>
      </c>
      <c r="D8" s="28">
        <v>7539.5927000000001</v>
      </c>
      <c r="E8" s="28">
        <v>12052.6819</v>
      </c>
      <c r="F8" s="28">
        <v>15183.4815</v>
      </c>
      <c r="G8" s="28">
        <v>17784.119699999999</v>
      </c>
      <c r="H8" s="28">
        <v>20558.037</v>
      </c>
      <c r="I8" s="28">
        <v>23442.624</v>
      </c>
      <c r="J8" s="28">
        <v>26776.212599999999</v>
      </c>
      <c r="K8" s="28">
        <v>31147.4696</v>
      </c>
      <c r="L8" s="28">
        <v>37704.707099999898</v>
      </c>
      <c r="M8" s="28">
        <v>56544.165300000001</v>
      </c>
      <c r="O8" s="42">
        <v>110.3</v>
      </c>
      <c r="P8" s="37">
        <f t="shared" ref="P8:P16" si="13">P7*O8/100</f>
        <v>141.69999999999999</v>
      </c>
      <c r="R8" s="23">
        <v>2010</v>
      </c>
      <c r="S8" s="38">
        <f t="shared" si="2"/>
        <v>17550</v>
      </c>
      <c r="T8" s="33">
        <f t="shared" si="3"/>
        <v>5321</v>
      </c>
      <c r="U8" s="33">
        <f t="shared" si="4"/>
        <v>8506</v>
      </c>
      <c r="V8" s="33">
        <f t="shared" si="5"/>
        <v>10715</v>
      </c>
      <c r="W8" s="33">
        <f t="shared" si="6"/>
        <v>12551</v>
      </c>
      <c r="X8" s="33">
        <f t="shared" si="7"/>
        <v>14508</v>
      </c>
      <c r="Y8" s="33">
        <f t="shared" si="8"/>
        <v>16544</v>
      </c>
      <c r="Z8" s="33">
        <f t="shared" si="9"/>
        <v>18896</v>
      </c>
      <c r="AA8" s="33">
        <f t="shared" si="10"/>
        <v>21981</v>
      </c>
      <c r="AB8" s="33">
        <f t="shared" si="11"/>
        <v>26609</v>
      </c>
      <c r="AC8" s="33">
        <f t="shared" si="12"/>
        <v>39904</v>
      </c>
    </row>
    <row r="9" spans="2:29">
      <c r="B9" s="23">
        <v>2011</v>
      </c>
      <c r="C9" s="61">
        <v>26711.587899999999</v>
      </c>
      <c r="D9" s="28">
        <v>8870.8639999999996</v>
      </c>
      <c r="E9" s="28">
        <v>13446.731900000001</v>
      </c>
      <c r="F9" s="28">
        <v>16635.726900000001</v>
      </c>
      <c r="G9" s="28">
        <v>19215.7762</v>
      </c>
      <c r="H9" s="28">
        <v>21927.050299999999</v>
      </c>
      <c r="I9" s="28">
        <v>25086.839100000001</v>
      </c>
      <c r="J9" s="28">
        <v>28560.774300000001</v>
      </c>
      <c r="K9" s="28">
        <v>33205.277999999998</v>
      </c>
      <c r="L9" s="28">
        <v>39695.69</v>
      </c>
      <c r="M9" s="28">
        <v>60548.275900000001</v>
      </c>
      <c r="O9" s="42">
        <v>107</v>
      </c>
      <c r="P9" s="37">
        <f t="shared" si="13"/>
        <v>151.6</v>
      </c>
      <c r="R9" s="23">
        <v>2011</v>
      </c>
      <c r="S9" s="38">
        <f t="shared" si="2"/>
        <v>17620</v>
      </c>
      <c r="T9" s="33">
        <f t="shared" si="3"/>
        <v>5851</v>
      </c>
      <c r="U9" s="33">
        <f t="shared" si="4"/>
        <v>8870</v>
      </c>
      <c r="V9" s="33">
        <f t="shared" si="5"/>
        <v>10973</v>
      </c>
      <c r="W9" s="33">
        <f t="shared" si="6"/>
        <v>12675</v>
      </c>
      <c r="X9" s="33">
        <f t="shared" si="7"/>
        <v>14464</v>
      </c>
      <c r="Y9" s="33">
        <f t="shared" si="8"/>
        <v>16548</v>
      </c>
      <c r="Z9" s="33">
        <f t="shared" si="9"/>
        <v>18840</v>
      </c>
      <c r="AA9" s="33">
        <f t="shared" si="10"/>
        <v>21903</v>
      </c>
      <c r="AB9" s="33">
        <f t="shared" si="11"/>
        <v>26184</v>
      </c>
      <c r="AC9" s="33">
        <f t="shared" si="12"/>
        <v>39939</v>
      </c>
    </row>
    <row r="10" spans="2:29">
      <c r="B10" s="23">
        <v>2012</v>
      </c>
      <c r="C10" s="61">
        <v>26913.001700000001</v>
      </c>
      <c r="D10" s="28">
        <v>7999.5010000000002</v>
      </c>
      <c r="E10" s="28">
        <v>13227.4902</v>
      </c>
      <c r="F10" s="28">
        <v>16586.6829</v>
      </c>
      <c r="G10" s="28">
        <v>19382.5455</v>
      </c>
      <c r="H10" s="28">
        <v>22160.598399999999</v>
      </c>
      <c r="I10" s="28">
        <v>25495.4228</v>
      </c>
      <c r="J10" s="28">
        <v>29167.844499999999</v>
      </c>
      <c r="K10" s="28">
        <v>33735.741199999997</v>
      </c>
      <c r="L10" s="28">
        <v>40294.8413</v>
      </c>
      <c r="M10" s="28">
        <v>61014.866499999996</v>
      </c>
      <c r="O10" s="42">
        <v>112.2</v>
      </c>
      <c r="P10" s="37">
        <f t="shared" si="13"/>
        <v>170.1</v>
      </c>
      <c r="R10" s="23">
        <v>2012</v>
      </c>
      <c r="S10" s="38">
        <f t="shared" si="2"/>
        <v>15822</v>
      </c>
      <c r="T10" s="33">
        <f t="shared" si="3"/>
        <v>4703</v>
      </c>
      <c r="U10" s="33">
        <f t="shared" si="4"/>
        <v>7776</v>
      </c>
      <c r="V10" s="33">
        <f t="shared" si="5"/>
        <v>9751</v>
      </c>
      <c r="W10" s="33">
        <f t="shared" si="6"/>
        <v>11395</v>
      </c>
      <c r="X10" s="33">
        <f t="shared" si="7"/>
        <v>13028</v>
      </c>
      <c r="Y10" s="33">
        <f t="shared" si="8"/>
        <v>14988</v>
      </c>
      <c r="Z10" s="33">
        <f t="shared" si="9"/>
        <v>17147</v>
      </c>
      <c r="AA10" s="33">
        <f t="shared" si="10"/>
        <v>19833</v>
      </c>
      <c r="AB10" s="33">
        <f t="shared" si="11"/>
        <v>23689</v>
      </c>
      <c r="AC10" s="33">
        <f t="shared" si="12"/>
        <v>35870</v>
      </c>
    </row>
    <row r="11" spans="2:29">
      <c r="B11" s="23">
        <v>2013</v>
      </c>
      <c r="C11" s="61">
        <v>29501.716700000001</v>
      </c>
      <c r="D11" s="28">
        <v>8966.4177</v>
      </c>
      <c r="E11" s="28">
        <v>14078.4496</v>
      </c>
      <c r="F11" s="60">
        <v>17564.918399999999</v>
      </c>
      <c r="G11" s="28">
        <v>20653.2268</v>
      </c>
      <c r="H11" s="28">
        <v>23830.655599999998</v>
      </c>
      <c r="I11" s="28">
        <v>27400.929499999998</v>
      </c>
      <c r="J11" s="28">
        <v>31383.605100000001</v>
      </c>
      <c r="K11" s="28">
        <v>36594.995699999999</v>
      </c>
      <c r="L11" s="28">
        <v>43737.264300000003</v>
      </c>
      <c r="M11" s="28">
        <v>70337.591199999995</v>
      </c>
      <c r="O11" s="42">
        <v>102.2</v>
      </c>
      <c r="P11" s="37">
        <f t="shared" si="13"/>
        <v>173.8</v>
      </c>
      <c r="R11" s="23">
        <v>2013</v>
      </c>
      <c r="S11" s="38">
        <f t="shared" si="2"/>
        <v>16975</v>
      </c>
      <c r="T11" s="33">
        <f t="shared" si="3"/>
        <v>5159</v>
      </c>
      <c r="U11" s="33">
        <f t="shared" si="4"/>
        <v>8100</v>
      </c>
      <c r="V11" s="33">
        <f t="shared" si="5"/>
        <v>10106</v>
      </c>
      <c r="W11" s="33">
        <f t="shared" si="6"/>
        <v>11883</v>
      </c>
      <c r="X11" s="33">
        <f t="shared" si="7"/>
        <v>13712</v>
      </c>
      <c r="Y11" s="33">
        <f t="shared" si="8"/>
        <v>15766</v>
      </c>
      <c r="Z11" s="33">
        <f t="shared" si="9"/>
        <v>18057</v>
      </c>
      <c r="AA11" s="33">
        <f t="shared" si="10"/>
        <v>21056</v>
      </c>
      <c r="AB11" s="33">
        <f t="shared" si="11"/>
        <v>25165</v>
      </c>
      <c r="AC11" s="33">
        <f t="shared" si="12"/>
        <v>40470</v>
      </c>
    </row>
    <row r="12" spans="2:29">
      <c r="B12" s="23">
        <v>2014</v>
      </c>
      <c r="C12" s="61">
        <v>30577.550299999999</v>
      </c>
      <c r="D12" s="28">
        <v>9195.6661000000004</v>
      </c>
      <c r="E12" s="28">
        <v>14227.5658</v>
      </c>
      <c r="F12" s="28">
        <v>17603.715</v>
      </c>
      <c r="G12" s="28">
        <v>21526.914100000002</v>
      </c>
      <c r="H12" s="28">
        <v>24945.1227</v>
      </c>
      <c r="I12" s="28">
        <v>28889.514599999999</v>
      </c>
      <c r="J12" s="28">
        <v>33135.456299999998</v>
      </c>
      <c r="K12" s="28">
        <v>38144.6109</v>
      </c>
      <c r="L12" s="28">
        <v>46247.650600000001</v>
      </c>
      <c r="M12" s="28">
        <v>71925.064700000003</v>
      </c>
      <c r="O12" s="42">
        <v>101.7</v>
      </c>
      <c r="P12" s="37">
        <f t="shared" si="13"/>
        <v>176.8</v>
      </c>
      <c r="R12" s="23">
        <v>2014</v>
      </c>
      <c r="S12" s="38">
        <f t="shared" si="2"/>
        <v>17295</v>
      </c>
      <c r="T12" s="33">
        <f t="shared" si="3"/>
        <v>5201</v>
      </c>
      <c r="U12" s="33">
        <f t="shared" si="4"/>
        <v>8047</v>
      </c>
      <c r="V12" s="33">
        <f t="shared" si="5"/>
        <v>9957</v>
      </c>
      <c r="W12" s="33">
        <f t="shared" si="6"/>
        <v>12176</v>
      </c>
      <c r="X12" s="33">
        <f t="shared" si="7"/>
        <v>14109</v>
      </c>
      <c r="Y12" s="33">
        <f t="shared" si="8"/>
        <v>16340</v>
      </c>
      <c r="Z12" s="33">
        <f t="shared" si="9"/>
        <v>18742</v>
      </c>
      <c r="AA12" s="33">
        <f t="shared" si="10"/>
        <v>21575</v>
      </c>
      <c r="AB12" s="33">
        <f t="shared" si="11"/>
        <v>26158</v>
      </c>
      <c r="AC12" s="33">
        <f t="shared" si="12"/>
        <v>40682</v>
      </c>
    </row>
    <row r="13" spans="2:29">
      <c r="B13" s="23">
        <v>2015</v>
      </c>
      <c r="C13" s="61">
        <v>31504.0707</v>
      </c>
      <c r="D13" s="28">
        <v>9276.5951999999997</v>
      </c>
      <c r="E13" s="28">
        <v>15121.0389</v>
      </c>
      <c r="F13" s="28">
        <v>18938.366300000002</v>
      </c>
      <c r="G13" s="28">
        <v>22466.772199999999</v>
      </c>
      <c r="H13" s="28">
        <v>25935.981400000001</v>
      </c>
      <c r="I13" s="28">
        <v>29596.9997</v>
      </c>
      <c r="J13" s="28">
        <v>33847.122900000002</v>
      </c>
      <c r="K13" s="28">
        <v>39327.519500000002</v>
      </c>
      <c r="L13" s="28">
        <v>47607.432200000003</v>
      </c>
      <c r="M13" s="28">
        <v>72788.4856</v>
      </c>
      <c r="O13" s="42">
        <v>101.5</v>
      </c>
      <c r="P13" s="37">
        <f t="shared" si="13"/>
        <v>179.5</v>
      </c>
      <c r="R13" s="23">
        <v>2015</v>
      </c>
      <c r="S13" s="38">
        <f t="shared" si="2"/>
        <v>17551</v>
      </c>
      <c r="T13" s="33">
        <f t="shared" si="3"/>
        <v>5168</v>
      </c>
      <c r="U13" s="33">
        <f t="shared" si="4"/>
        <v>8424</v>
      </c>
      <c r="V13" s="33">
        <f t="shared" si="5"/>
        <v>10551</v>
      </c>
      <c r="W13" s="33">
        <f t="shared" si="6"/>
        <v>12516</v>
      </c>
      <c r="X13" s="33">
        <f t="shared" si="7"/>
        <v>14449</v>
      </c>
      <c r="Y13" s="33">
        <f t="shared" si="8"/>
        <v>16489</v>
      </c>
      <c r="Z13" s="33">
        <f t="shared" si="9"/>
        <v>18856</v>
      </c>
      <c r="AA13" s="33">
        <f t="shared" si="10"/>
        <v>21909</v>
      </c>
      <c r="AB13" s="33">
        <f t="shared" si="11"/>
        <v>26522</v>
      </c>
      <c r="AC13" s="33">
        <f t="shared" si="12"/>
        <v>40551</v>
      </c>
    </row>
    <row r="14" spans="2:29">
      <c r="B14" s="23">
        <v>2016</v>
      </c>
      <c r="C14" s="61">
        <v>33114.523699999998</v>
      </c>
      <c r="D14" s="28">
        <v>9421.7561999999998</v>
      </c>
      <c r="E14" s="28">
        <v>16087.949000000001</v>
      </c>
      <c r="F14" s="28">
        <v>20011.172299999998</v>
      </c>
      <c r="G14" s="28">
        <v>23596.4964</v>
      </c>
      <c r="H14" s="28">
        <v>27532.6011</v>
      </c>
      <c r="I14" s="28">
        <v>31629.880799999999</v>
      </c>
      <c r="J14" s="28">
        <v>36132.368799999997</v>
      </c>
      <c r="K14" s="28">
        <v>41782.5674</v>
      </c>
      <c r="L14" s="28">
        <v>49644.527099999999</v>
      </c>
      <c r="M14" s="28">
        <v>75458.456200000001</v>
      </c>
      <c r="O14" s="42">
        <v>101.6</v>
      </c>
      <c r="P14" s="37">
        <f t="shared" si="13"/>
        <v>182.4</v>
      </c>
      <c r="R14" s="23">
        <v>2016</v>
      </c>
      <c r="S14" s="38">
        <f t="shared" si="2"/>
        <v>18155</v>
      </c>
      <c r="T14" s="33">
        <f t="shared" si="3"/>
        <v>5165</v>
      </c>
      <c r="U14" s="33">
        <f t="shared" si="4"/>
        <v>8820</v>
      </c>
      <c r="V14" s="33">
        <f t="shared" si="5"/>
        <v>10971</v>
      </c>
      <c r="W14" s="33">
        <f t="shared" si="6"/>
        <v>12937</v>
      </c>
      <c r="X14" s="33">
        <f t="shared" si="7"/>
        <v>15095</v>
      </c>
      <c r="Y14" s="33">
        <f t="shared" si="8"/>
        <v>17341</v>
      </c>
      <c r="Z14" s="33">
        <f t="shared" si="9"/>
        <v>19809</v>
      </c>
      <c r="AA14" s="33">
        <f t="shared" si="10"/>
        <v>22907</v>
      </c>
      <c r="AB14" s="33">
        <f t="shared" si="11"/>
        <v>27217</v>
      </c>
      <c r="AC14" s="33">
        <f t="shared" si="12"/>
        <v>41370</v>
      </c>
    </row>
    <row r="15" spans="2:29">
      <c r="B15" s="23">
        <v>2017</v>
      </c>
      <c r="C15" s="61">
        <v>33158.249499999998</v>
      </c>
      <c r="D15" s="28">
        <v>9411.2821000000004</v>
      </c>
      <c r="E15" s="28">
        <v>15710.8277</v>
      </c>
      <c r="F15" s="28">
        <v>19962.531800000001</v>
      </c>
      <c r="G15" s="28">
        <v>24284.4931</v>
      </c>
      <c r="H15" s="28">
        <v>28271.605299999999</v>
      </c>
      <c r="I15" s="28">
        <v>32214.991000000002</v>
      </c>
      <c r="J15" s="28">
        <v>36806.055399999997</v>
      </c>
      <c r="K15" s="28">
        <v>42255.8701</v>
      </c>
      <c r="L15" s="28">
        <v>50196.462099999997</v>
      </c>
      <c r="M15" s="28">
        <v>72743.901700000002</v>
      </c>
      <c r="O15" s="42">
        <v>103</v>
      </c>
      <c r="P15" s="37">
        <f t="shared" si="13"/>
        <v>187.9</v>
      </c>
      <c r="R15" s="23">
        <v>2017</v>
      </c>
      <c r="S15" s="38">
        <f t="shared" si="2"/>
        <v>17647</v>
      </c>
      <c r="T15" s="33">
        <f t="shared" si="3"/>
        <v>5009</v>
      </c>
      <c r="U15" s="33">
        <f t="shared" si="4"/>
        <v>8361</v>
      </c>
      <c r="V15" s="33">
        <f t="shared" si="5"/>
        <v>10624</v>
      </c>
      <c r="W15" s="33">
        <f t="shared" si="6"/>
        <v>12924</v>
      </c>
      <c r="X15" s="33">
        <f t="shared" si="7"/>
        <v>15046</v>
      </c>
      <c r="Y15" s="33">
        <f t="shared" si="8"/>
        <v>17145</v>
      </c>
      <c r="Z15" s="33">
        <f t="shared" si="9"/>
        <v>19588</v>
      </c>
      <c r="AA15" s="33">
        <f t="shared" si="10"/>
        <v>22488</v>
      </c>
      <c r="AB15" s="33">
        <f t="shared" si="11"/>
        <v>26714</v>
      </c>
      <c r="AC15" s="33">
        <f t="shared" si="12"/>
        <v>38714</v>
      </c>
    </row>
    <row r="16" spans="2:29">
      <c r="B16" s="23">
        <v>2018</v>
      </c>
      <c r="C16" s="18">
        <v>35872</v>
      </c>
      <c r="D16" s="28">
        <v>9453</v>
      </c>
      <c r="E16" s="28">
        <v>17087</v>
      </c>
      <c r="F16" s="28">
        <v>21413</v>
      </c>
      <c r="G16" s="28">
        <v>25686</v>
      </c>
      <c r="H16" s="28">
        <v>29384</v>
      </c>
      <c r="I16" s="28">
        <v>33543</v>
      </c>
      <c r="J16" s="28">
        <v>38371</v>
      </c>
      <c r="K16" s="28">
        <v>44609</v>
      </c>
      <c r="L16" s="28">
        <v>54004</v>
      </c>
      <c r="M16" s="28">
        <v>85186</v>
      </c>
      <c r="O16" s="77">
        <v>102</v>
      </c>
      <c r="P16" s="37">
        <f t="shared" si="13"/>
        <v>191.7</v>
      </c>
      <c r="R16" s="23">
        <v>2018</v>
      </c>
      <c r="S16" s="38">
        <f t="shared" si="2"/>
        <v>18713</v>
      </c>
      <c r="T16" s="33">
        <f t="shared" si="3"/>
        <v>4931</v>
      </c>
      <c r="U16" s="33">
        <f t="shared" si="4"/>
        <v>8913</v>
      </c>
      <c r="V16" s="33">
        <f t="shared" si="5"/>
        <v>11170</v>
      </c>
      <c r="W16" s="33">
        <f t="shared" si="6"/>
        <v>13399</v>
      </c>
      <c r="X16" s="33">
        <f t="shared" si="7"/>
        <v>15328</v>
      </c>
      <c r="Y16" s="33">
        <f t="shared" si="8"/>
        <v>17498</v>
      </c>
      <c r="Z16" s="33">
        <f t="shared" si="9"/>
        <v>20016</v>
      </c>
      <c r="AA16" s="33">
        <f t="shared" si="10"/>
        <v>23270</v>
      </c>
      <c r="AB16" s="33">
        <f t="shared" si="11"/>
        <v>28171</v>
      </c>
      <c r="AC16" s="33">
        <f t="shared" si="12"/>
        <v>44437</v>
      </c>
    </row>
    <row r="17" spans="2:15">
      <c r="O17" s="78"/>
    </row>
    <row r="18" spans="2:15">
      <c r="O18" s="78" t="s">
        <v>79</v>
      </c>
    </row>
    <row r="19" spans="2:15">
      <c r="O19" t="s">
        <v>58</v>
      </c>
    </row>
    <row r="21" spans="2:15" ht="17.25">
      <c r="B21" s="88" t="s">
        <v>66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5" ht="30">
      <c r="B22" s="10" t="s">
        <v>99</v>
      </c>
      <c r="C22" s="15" t="s">
        <v>29</v>
      </c>
      <c r="D22" s="26" t="s">
        <v>19</v>
      </c>
      <c r="E22" s="26" t="s">
        <v>20</v>
      </c>
      <c r="F22" s="26" t="s">
        <v>21</v>
      </c>
      <c r="G22" s="26" t="s">
        <v>22</v>
      </c>
      <c r="H22" s="26" t="s">
        <v>23</v>
      </c>
      <c r="I22" s="26" t="s">
        <v>24</v>
      </c>
      <c r="J22" s="26" t="s">
        <v>25</v>
      </c>
      <c r="K22" s="26" t="s">
        <v>26</v>
      </c>
      <c r="L22" s="26" t="s">
        <v>27</v>
      </c>
      <c r="M22" s="26" t="s">
        <v>28</v>
      </c>
    </row>
    <row r="23" spans="2:15">
      <c r="B23" s="23">
        <v>2006</v>
      </c>
      <c r="C23" s="44">
        <f>S4/S4*100-100</f>
        <v>0</v>
      </c>
      <c r="D23" s="24">
        <f t="shared" ref="D23:M23" si="14">T4/T4*100-100</f>
        <v>0</v>
      </c>
      <c r="E23" s="24">
        <f t="shared" si="14"/>
        <v>0</v>
      </c>
      <c r="F23" s="24">
        <f t="shared" si="14"/>
        <v>0</v>
      </c>
      <c r="G23" s="24">
        <f t="shared" si="14"/>
        <v>0</v>
      </c>
      <c r="H23" s="24">
        <f t="shared" si="14"/>
        <v>0</v>
      </c>
      <c r="I23" s="24">
        <f t="shared" si="14"/>
        <v>0</v>
      </c>
      <c r="J23" s="24">
        <f t="shared" si="14"/>
        <v>0</v>
      </c>
      <c r="K23" s="24">
        <f t="shared" si="14"/>
        <v>0</v>
      </c>
      <c r="L23" s="24">
        <f t="shared" si="14"/>
        <v>0</v>
      </c>
      <c r="M23" s="24">
        <f t="shared" si="14"/>
        <v>0</v>
      </c>
    </row>
    <row r="24" spans="2:15">
      <c r="B24" s="23">
        <v>2007</v>
      </c>
      <c r="C24" s="43">
        <f>S5/S$4*100-100</f>
        <v>4.2</v>
      </c>
      <c r="D24" s="37">
        <f t="shared" ref="D24:M35" si="15">T5/T$4*100-100</f>
        <v>9.4</v>
      </c>
      <c r="E24" s="37">
        <f t="shared" si="15"/>
        <v>5.9</v>
      </c>
      <c r="F24" s="37">
        <f t="shared" si="15"/>
        <v>5.5</v>
      </c>
      <c r="G24" s="37">
        <f t="shared" si="15"/>
        <v>6.2</v>
      </c>
      <c r="H24" s="37">
        <f t="shared" si="15"/>
        <v>6.5</v>
      </c>
      <c r="I24" s="37">
        <f t="shared" si="15"/>
        <v>5.3</v>
      </c>
      <c r="J24" s="37">
        <f t="shared" si="15"/>
        <v>4.2</v>
      </c>
      <c r="K24" s="37">
        <f t="shared" si="15"/>
        <v>4.2</v>
      </c>
      <c r="L24" s="37">
        <f t="shared" si="15"/>
        <v>4.5999999999999996</v>
      </c>
      <c r="M24" s="37">
        <f t="shared" si="15"/>
        <v>1.3</v>
      </c>
    </row>
    <row r="25" spans="2:15">
      <c r="B25" s="23">
        <v>2008</v>
      </c>
      <c r="C25" s="43">
        <f t="shared" ref="C25:C35" si="16">S6/S$4*100-100</f>
        <v>12.1</v>
      </c>
      <c r="D25" s="37">
        <f t="shared" si="15"/>
        <v>36.799999999999997</v>
      </c>
      <c r="E25" s="37">
        <f t="shared" si="15"/>
        <v>24.2</v>
      </c>
      <c r="F25" s="37">
        <f t="shared" si="15"/>
        <v>18.899999999999999</v>
      </c>
      <c r="G25" s="37">
        <f t="shared" si="15"/>
        <v>15.5</v>
      </c>
      <c r="H25" s="37">
        <f t="shared" si="15"/>
        <v>14.9</v>
      </c>
      <c r="I25" s="37">
        <f t="shared" si="15"/>
        <v>12.9</v>
      </c>
      <c r="J25" s="37">
        <f t="shared" si="15"/>
        <v>11.6</v>
      </c>
      <c r="K25" s="37">
        <f t="shared" si="15"/>
        <v>11.2</v>
      </c>
      <c r="L25" s="37">
        <f t="shared" si="15"/>
        <v>11</v>
      </c>
      <c r="M25" s="37">
        <f t="shared" si="15"/>
        <v>5.5</v>
      </c>
    </row>
    <row r="26" spans="2:15">
      <c r="B26" s="23">
        <v>2009</v>
      </c>
      <c r="C26" s="43">
        <f t="shared" si="16"/>
        <v>15.8</v>
      </c>
      <c r="D26" s="37">
        <f t="shared" si="15"/>
        <v>44.7</v>
      </c>
      <c r="E26" s="37">
        <f t="shared" si="15"/>
        <v>31.8</v>
      </c>
      <c r="F26" s="37">
        <f t="shared" si="15"/>
        <v>23</v>
      </c>
      <c r="G26" s="37">
        <f t="shared" si="15"/>
        <v>19.2</v>
      </c>
      <c r="H26" s="37">
        <f t="shared" si="15"/>
        <v>19.600000000000001</v>
      </c>
      <c r="I26" s="37">
        <f t="shared" si="15"/>
        <v>18.399999999999999</v>
      </c>
      <c r="J26" s="37">
        <f t="shared" si="15"/>
        <v>17.7</v>
      </c>
      <c r="K26" s="37">
        <f t="shared" si="15"/>
        <v>15.6</v>
      </c>
      <c r="L26" s="37">
        <f t="shared" si="15"/>
        <v>13.4</v>
      </c>
      <c r="M26" s="37">
        <f t="shared" si="15"/>
        <v>6.1</v>
      </c>
    </row>
    <row r="27" spans="2:15">
      <c r="B27" s="23">
        <v>2010</v>
      </c>
      <c r="C27" s="43">
        <f t="shared" si="16"/>
        <v>8.1999999999999993</v>
      </c>
      <c r="D27" s="37">
        <f t="shared" si="15"/>
        <v>33.9</v>
      </c>
      <c r="E27" s="37">
        <f t="shared" si="15"/>
        <v>19.600000000000001</v>
      </c>
      <c r="F27" s="37">
        <f t="shared" si="15"/>
        <v>15.5</v>
      </c>
      <c r="G27" s="37">
        <f t="shared" si="15"/>
        <v>11.9</v>
      </c>
      <c r="H27" s="37">
        <f t="shared" si="15"/>
        <v>11.7</v>
      </c>
      <c r="I27" s="37">
        <f t="shared" si="15"/>
        <v>9.5</v>
      </c>
      <c r="J27" s="37">
        <f t="shared" si="15"/>
        <v>7.9</v>
      </c>
      <c r="K27" s="37">
        <f t="shared" si="15"/>
        <v>6.9</v>
      </c>
      <c r="L27" s="37">
        <f t="shared" si="15"/>
        <v>6.9</v>
      </c>
      <c r="M27" s="37">
        <f t="shared" si="15"/>
        <v>1.1000000000000001</v>
      </c>
    </row>
    <row r="28" spans="2:15">
      <c r="B28" s="23">
        <v>2011</v>
      </c>
      <c r="C28" s="43">
        <f t="shared" si="16"/>
        <v>8.6999999999999993</v>
      </c>
      <c r="D28" s="37">
        <f t="shared" si="15"/>
        <v>47.3</v>
      </c>
      <c r="E28" s="37">
        <f t="shared" si="15"/>
        <v>24.7</v>
      </c>
      <c r="F28" s="37">
        <f t="shared" si="15"/>
        <v>18.3</v>
      </c>
      <c r="G28" s="37">
        <f t="shared" si="15"/>
        <v>13</v>
      </c>
      <c r="H28" s="37">
        <f t="shared" si="15"/>
        <v>11.4</v>
      </c>
      <c r="I28" s="37">
        <f t="shared" si="15"/>
        <v>9.5</v>
      </c>
      <c r="J28" s="37">
        <f t="shared" si="15"/>
        <v>7.6</v>
      </c>
      <c r="K28" s="37">
        <f t="shared" si="15"/>
        <v>6.5</v>
      </c>
      <c r="L28" s="37">
        <f t="shared" si="15"/>
        <v>5.2</v>
      </c>
      <c r="M28" s="37">
        <f t="shared" si="15"/>
        <v>1.2</v>
      </c>
    </row>
    <row r="29" spans="2:15">
      <c r="B29" s="23">
        <v>2012</v>
      </c>
      <c r="C29" s="43">
        <f t="shared" si="16"/>
        <v>-2.4</v>
      </c>
      <c r="D29" s="37">
        <f t="shared" si="15"/>
        <v>18.399999999999999</v>
      </c>
      <c r="E29" s="37">
        <f t="shared" si="15"/>
        <v>9.3000000000000007</v>
      </c>
      <c r="F29" s="37">
        <f t="shared" si="15"/>
        <v>5.0999999999999996</v>
      </c>
      <c r="G29" s="37">
        <f t="shared" si="15"/>
        <v>1.6</v>
      </c>
      <c r="H29" s="37">
        <f t="shared" si="15"/>
        <v>0.3</v>
      </c>
      <c r="I29" s="37">
        <f t="shared" si="15"/>
        <v>-0.8</v>
      </c>
      <c r="J29" s="37">
        <f t="shared" si="15"/>
        <v>-2.1</v>
      </c>
      <c r="K29" s="37">
        <f t="shared" si="15"/>
        <v>-3.5</v>
      </c>
      <c r="L29" s="37">
        <f t="shared" si="15"/>
        <v>-4.8</v>
      </c>
      <c r="M29" s="37">
        <f t="shared" si="15"/>
        <v>-9.1</v>
      </c>
    </row>
    <row r="30" spans="2:15">
      <c r="B30" s="23">
        <v>2013</v>
      </c>
      <c r="C30" s="43">
        <f t="shared" si="16"/>
        <v>4.7</v>
      </c>
      <c r="D30" s="37">
        <f t="shared" si="15"/>
        <v>29.9</v>
      </c>
      <c r="E30" s="37">
        <f t="shared" si="15"/>
        <v>13.8</v>
      </c>
      <c r="F30" s="37">
        <f t="shared" si="15"/>
        <v>9</v>
      </c>
      <c r="G30" s="37">
        <f t="shared" si="15"/>
        <v>5.9</v>
      </c>
      <c r="H30" s="37">
        <f t="shared" si="15"/>
        <v>5.6</v>
      </c>
      <c r="I30" s="37">
        <f t="shared" si="15"/>
        <v>4.3</v>
      </c>
      <c r="J30" s="37">
        <f t="shared" si="15"/>
        <v>3.1</v>
      </c>
      <c r="K30" s="37">
        <f t="shared" si="15"/>
        <v>2.4</v>
      </c>
      <c r="L30" s="37">
        <f t="shared" si="15"/>
        <v>1.1000000000000001</v>
      </c>
      <c r="M30" s="37">
        <f t="shared" si="15"/>
        <v>2.5</v>
      </c>
    </row>
    <row r="31" spans="2:15">
      <c r="B31" s="23">
        <v>2014</v>
      </c>
      <c r="C31" s="43">
        <f t="shared" si="16"/>
        <v>6.6</v>
      </c>
      <c r="D31" s="37">
        <f t="shared" si="15"/>
        <v>30.9</v>
      </c>
      <c r="E31" s="37">
        <f t="shared" si="15"/>
        <v>13.1</v>
      </c>
      <c r="F31" s="37">
        <f t="shared" si="15"/>
        <v>7.4</v>
      </c>
      <c r="G31" s="37">
        <f t="shared" si="15"/>
        <v>8.6</v>
      </c>
      <c r="H31" s="37">
        <f t="shared" si="15"/>
        <v>8.6999999999999993</v>
      </c>
      <c r="I31" s="37">
        <f t="shared" si="15"/>
        <v>8.1</v>
      </c>
      <c r="J31" s="37">
        <f t="shared" si="15"/>
        <v>7</v>
      </c>
      <c r="K31" s="37">
        <f t="shared" si="15"/>
        <v>4.9000000000000004</v>
      </c>
      <c r="L31" s="37">
        <f t="shared" si="15"/>
        <v>5.0999999999999996</v>
      </c>
      <c r="M31" s="37">
        <f t="shared" si="15"/>
        <v>3</v>
      </c>
    </row>
    <row r="32" spans="2:15">
      <c r="B32" s="23">
        <v>2015</v>
      </c>
      <c r="C32" s="43">
        <f t="shared" si="16"/>
        <v>8.1999999999999993</v>
      </c>
      <c r="D32" s="37">
        <f t="shared" si="15"/>
        <v>30.1</v>
      </c>
      <c r="E32" s="37">
        <f t="shared" si="15"/>
        <v>18.399999999999999</v>
      </c>
      <c r="F32" s="37">
        <f t="shared" si="15"/>
        <v>13.8</v>
      </c>
      <c r="G32" s="37">
        <f t="shared" si="15"/>
        <v>11.6</v>
      </c>
      <c r="H32" s="37">
        <f t="shared" si="15"/>
        <v>11.3</v>
      </c>
      <c r="I32" s="37">
        <f t="shared" si="15"/>
        <v>9.1</v>
      </c>
      <c r="J32" s="37">
        <f t="shared" si="15"/>
        <v>7.7</v>
      </c>
      <c r="K32" s="37">
        <f t="shared" si="15"/>
        <v>6.6</v>
      </c>
      <c r="L32" s="37">
        <f t="shared" si="15"/>
        <v>6.6</v>
      </c>
      <c r="M32" s="37">
        <f t="shared" si="15"/>
        <v>2.7</v>
      </c>
    </row>
    <row r="33" spans="2:13">
      <c r="B33" s="23">
        <v>2016</v>
      </c>
      <c r="C33" s="43">
        <f t="shared" si="16"/>
        <v>12</v>
      </c>
      <c r="D33" s="37">
        <f t="shared" si="15"/>
        <v>30</v>
      </c>
      <c r="E33" s="37">
        <f t="shared" si="15"/>
        <v>24</v>
      </c>
      <c r="F33" s="37">
        <f t="shared" si="15"/>
        <v>18.3</v>
      </c>
      <c r="G33" s="37">
        <f t="shared" si="15"/>
        <v>15.3</v>
      </c>
      <c r="H33" s="37">
        <f t="shared" si="15"/>
        <v>16.2</v>
      </c>
      <c r="I33" s="37">
        <f t="shared" si="15"/>
        <v>14.8</v>
      </c>
      <c r="J33" s="37">
        <f t="shared" si="15"/>
        <v>13.1</v>
      </c>
      <c r="K33" s="37">
        <f t="shared" si="15"/>
        <v>11.4</v>
      </c>
      <c r="L33" s="37">
        <f t="shared" si="15"/>
        <v>9.4</v>
      </c>
      <c r="M33" s="37">
        <f t="shared" si="15"/>
        <v>4.8</v>
      </c>
    </row>
    <row r="34" spans="2:13">
      <c r="B34" s="23">
        <v>2017</v>
      </c>
      <c r="C34" s="43">
        <f t="shared" si="16"/>
        <v>8.8000000000000007</v>
      </c>
      <c r="D34" s="37">
        <f t="shared" si="15"/>
        <v>26.1</v>
      </c>
      <c r="E34" s="37">
        <f t="shared" si="15"/>
        <v>17.5</v>
      </c>
      <c r="F34" s="37">
        <f t="shared" si="15"/>
        <v>14.6</v>
      </c>
      <c r="G34" s="37">
        <f t="shared" si="15"/>
        <v>15.2</v>
      </c>
      <c r="H34" s="37">
        <f t="shared" si="15"/>
        <v>15.9</v>
      </c>
      <c r="I34" s="37">
        <f t="shared" si="15"/>
        <v>13.5</v>
      </c>
      <c r="J34" s="37">
        <f t="shared" si="15"/>
        <v>11.9</v>
      </c>
      <c r="K34" s="37">
        <f t="shared" si="15"/>
        <v>9.4</v>
      </c>
      <c r="L34" s="37">
        <f t="shared" si="15"/>
        <v>7.4</v>
      </c>
      <c r="M34" s="37">
        <f t="shared" si="15"/>
        <v>-1.9</v>
      </c>
    </row>
    <row r="35" spans="2:13">
      <c r="B35" s="23">
        <v>2018</v>
      </c>
      <c r="C35" s="43">
        <f t="shared" si="16"/>
        <v>15.4</v>
      </c>
      <c r="D35" s="37">
        <f t="shared" si="15"/>
        <v>24.1</v>
      </c>
      <c r="E35" s="37">
        <f t="shared" si="15"/>
        <v>25.3</v>
      </c>
      <c r="F35" s="37">
        <f t="shared" si="15"/>
        <v>20.399999999999999</v>
      </c>
      <c r="G35" s="37">
        <f t="shared" si="15"/>
        <v>19.5</v>
      </c>
      <c r="H35" s="37">
        <f t="shared" si="15"/>
        <v>18</v>
      </c>
      <c r="I35" s="37">
        <f t="shared" si="15"/>
        <v>15.8</v>
      </c>
      <c r="J35" s="37">
        <f t="shared" si="15"/>
        <v>14.3</v>
      </c>
      <c r="K35" s="37">
        <f t="shared" si="15"/>
        <v>13.2</v>
      </c>
      <c r="L35" s="37">
        <f t="shared" si="15"/>
        <v>13.2</v>
      </c>
      <c r="M35" s="37">
        <f t="shared" si="15"/>
        <v>12.6</v>
      </c>
    </row>
    <row r="36" spans="2:13">
      <c r="C36" s="45"/>
    </row>
    <row r="38" spans="2:13" ht="17.25">
      <c r="B38" s="88" t="s">
        <v>67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 ht="30">
      <c r="B39" s="10"/>
      <c r="C39" s="15" t="s">
        <v>29</v>
      </c>
      <c r="D39" s="26" t="s">
        <v>19</v>
      </c>
      <c r="E39" s="26" t="s">
        <v>20</v>
      </c>
      <c r="F39" s="26" t="s">
        <v>21</v>
      </c>
      <c r="G39" s="26" t="s">
        <v>22</v>
      </c>
      <c r="H39" s="26" t="s">
        <v>23</v>
      </c>
      <c r="I39" s="26" t="s">
        <v>24</v>
      </c>
      <c r="J39" s="26" t="s">
        <v>25</v>
      </c>
      <c r="K39" s="26" t="s">
        <v>26</v>
      </c>
      <c r="L39" s="26" t="s">
        <v>27</v>
      </c>
      <c r="M39" s="26" t="s">
        <v>28</v>
      </c>
    </row>
    <row r="40" spans="2:13">
      <c r="B40" s="24" t="s">
        <v>1</v>
      </c>
      <c r="C40" s="48">
        <f>((S15/S4)^(1/11)-1)*100</f>
        <v>0.77</v>
      </c>
      <c r="D40" s="46">
        <f t="shared" ref="D40:M40" si="17">((T15/T4)^(1/11)-1)*100</f>
        <v>2.13</v>
      </c>
      <c r="E40" s="46">
        <f t="shared" si="17"/>
        <v>1.48</v>
      </c>
      <c r="F40" s="46">
        <f t="shared" si="17"/>
        <v>1.24</v>
      </c>
      <c r="G40" s="46">
        <f t="shared" si="17"/>
        <v>1.3</v>
      </c>
      <c r="H40" s="46">
        <f t="shared" si="17"/>
        <v>1.35</v>
      </c>
      <c r="I40" s="46">
        <f t="shared" si="17"/>
        <v>1.1599999999999999</v>
      </c>
      <c r="J40" s="46">
        <f t="shared" si="17"/>
        <v>1.02</v>
      </c>
      <c r="K40" s="46">
        <f t="shared" si="17"/>
        <v>0.82</v>
      </c>
      <c r="L40" s="46">
        <f t="shared" si="17"/>
        <v>0.65</v>
      </c>
      <c r="M40" s="46">
        <f t="shared" si="17"/>
        <v>-0.18</v>
      </c>
    </row>
    <row r="41" spans="2:13">
      <c r="B41" s="74" t="s">
        <v>81</v>
      </c>
      <c r="C41" s="48">
        <f>((S16/S4)^(1/11)-1)*100</f>
        <v>1.31</v>
      </c>
      <c r="D41" s="46">
        <f t="shared" ref="D41:M41" si="18">((T16/T4)^(1/11)-1)*100</f>
        <v>1.98</v>
      </c>
      <c r="E41" s="46">
        <f t="shared" si="18"/>
        <v>2.0699999999999998</v>
      </c>
      <c r="F41" s="46">
        <f t="shared" si="18"/>
        <v>1.71</v>
      </c>
      <c r="G41" s="46">
        <f t="shared" si="18"/>
        <v>1.63</v>
      </c>
      <c r="H41" s="46">
        <f t="shared" si="18"/>
        <v>1.52</v>
      </c>
      <c r="I41" s="46">
        <f t="shared" si="18"/>
        <v>1.34</v>
      </c>
      <c r="J41" s="46">
        <f t="shared" si="18"/>
        <v>1.22</v>
      </c>
      <c r="K41" s="46">
        <f t="shared" si="18"/>
        <v>1.1299999999999999</v>
      </c>
      <c r="L41" s="46">
        <f t="shared" si="18"/>
        <v>1.1399999999999999</v>
      </c>
      <c r="M41" s="46">
        <f t="shared" si="18"/>
        <v>1.08</v>
      </c>
    </row>
  </sheetData>
  <mergeCells count="4">
    <mergeCell ref="B2:M2"/>
    <mergeCell ref="R2:AC2"/>
    <mergeCell ref="B21:M21"/>
    <mergeCell ref="B38:M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41"/>
  <sheetViews>
    <sheetView zoomScale="85" zoomScaleNormal="85" workbookViewId="0">
      <selection activeCell="B2" sqref="B2:M2"/>
    </sheetView>
  </sheetViews>
  <sheetFormatPr defaultColWidth="8.85546875" defaultRowHeight="15"/>
  <cols>
    <col min="2" max="2" width="10" customWidth="1"/>
    <col min="3" max="3" width="17.42578125" bestFit="1" customWidth="1"/>
    <col min="4" max="13" width="10.42578125" bestFit="1" customWidth="1"/>
    <col min="15" max="15" width="14.7109375" customWidth="1"/>
    <col min="16" max="16" width="13.28515625" customWidth="1"/>
  </cols>
  <sheetData>
    <row r="2" spans="2:31" ht="17.25">
      <c r="B2" s="88" t="s">
        <v>69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R2" s="88" t="s">
        <v>72</v>
      </c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2:31" ht="75">
      <c r="B3" s="10"/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  <c r="O3" s="40" t="s">
        <v>56</v>
      </c>
      <c r="P3" s="11" t="s">
        <v>64</v>
      </c>
      <c r="R3" s="10"/>
      <c r="S3" s="15" t="s">
        <v>29</v>
      </c>
      <c r="T3" s="26" t="s">
        <v>19</v>
      </c>
      <c r="U3" s="26" t="s">
        <v>20</v>
      </c>
      <c r="V3" s="26" t="s">
        <v>21</v>
      </c>
      <c r="W3" s="26" t="s">
        <v>22</v>
      </c>
      <c r="X3" s="26" t="s">
        <v>23</v>
      </c>
      <c r="Y3" s="26" t="s">
        <v>24</v>
      </c>
      <c r="Z3" s="26" t="s">
        <v>25</v>
      </c>
      <c r="AA3" s="26" t="s">
        <v>26</v>
      </c>
      <c r="AB3" s="26" t="s">
        <v>27</v>
      </c>
      <c r="AC3" s="26" t="s">
        <v>28</v>
      </c>
    </row>
    <row r="4" spans="2:31">
      <c r="B4" s="23">
        <v>2006</v>
      </c>
      <c r="C4" s="18">
        <v>13980</v>
      </c>
      <c r="D4" s="28">
        <v>4253</v>
      </c>
      <c r="E4" s="28">
        <v>7114</v>
      </c>
      <c r="F4" s="28">
        <v>9231</v>
      </c>
      <c r="G4" s="28">
        <v>11228</v>
      </c>
      <c r="H4" s="28">
        <v>13000</v>
      </c>
      <c r="I4" s="28">
        <v>15111</v>
      </c>
      <c r="J4" s="28">
        <v>17463</v>
      </c>
      <c r="K4" s="28">
        <v>20500</v>
      </c>
      <c r="L4" s="28">
        <v>24833</v>
      </c>
      <c r="M4" s="28">
        <v>34000</v>
      </c>
      <c r="O4" s="41">
        <v>106.6</v>
      </c>
      <c r="P4" s="24"/>
      <c r="R4" s="23">
        <v>2006</v>
      </c>
      <c r="S4" s="38">
        <f>C4</f>
        <v>13980</v>
      </c>
      <c r="T4" s="33">
        <f t="shared" ref="T4:AC4" si="0">D4</f>
        <v>4253</v>
      </c>
      <c r="U4" s="33">
        <f t="shared" si="0"/>
        <v>7114</v>
      </c>
      <c r="V4" s="33">
        <f t="shared" si="0"/>
        <v>9231</v>
      </c>
      <c r="W4" s="33">
        <f t="shared" si="0"/>
        <v>11228</v>
      </c>
      <c r="X4" s="33">
        <f t="shared" si="0"/>
        <v>13000</v>
      </c>
      <c r="Y4" s="33">
        <f t="shared" si="0"/>
        <v>15111</v>
      </c>
      <c r="Z4" s="33">
        <f t="shared" si="0"/>
        <v>17463</v>
      </c>
      <c r="AA4" s="33">
        <f t="shared" si="0"/>
        <v>20500</v>
      </c>
      <c r="AB4" s="33">
        <f t="shared" si="0"/>
        <v>24833</v>
      </c>
      <c r="AC4" s="34">
        <f t="shared" si="0"/>
        <v>34000</v>
      </c>
      <c r="AD4" s="36"/>
      <c r="AE4" s="35"/>
    </row>
    <row r="5" spans="2:31">
      <c r="B5" s="23">
        <v>2007</v>
      </c>
      <c r="C5" s="18">
        <v>16500</v>
      </c>
      <c r="D5" s="28">
        <v>5040</v>
      </c>
      <c r="E5" s="28">
        <v>8405.7970999999998</v>
      </c>
      <c r="F5" s="28">
        <v>10841.741900000001</v>
      </c>
      <c r="G5" s="28">
        <v>13333.3333</v>
      </c>
      <c r="H5" s="28">
        <v>15328.625</v>
      </c>
      <c r="I5" s="28">
        <v>17683.302100000001</v>
      </c>
      <c r="J5" s="28">
        <v>20156</v>
      </c>
      <c r="K5" s="28">
        <v>23809.523799999999</v>
      </c>
      <c r="L5" s="28">
        <v>28571.428599999999</v>
      </c>
      <c r="M5" s="28">
        <v>39216.533300000003</v>
      </c>
      <c r="O5" s="42">
        <v>111</v>
      </c>
      <c r="P5" s="37">
        <f>O5</f>
        <v>111</v>
      </c>
      <c r="R5" s="23">
        <v>2007</v>
      </c>
      <c r="S5" s="38">
        <f>C5/$P$5*100</f>
        <v>14865</v>
      </c>
      <c r="T5" s="33">
        <f t="shared" ref="T5:AC5" si="1">D5/$P$5*100</f>
        <v>4541</v>
      </c>
      <c r="U5" s="33">
        <f t="shared" si="1"/>
        <v>7573</v>
      </c>
      <c r="V5" s="33">
        <f t="shared" si="1"/>
        <v>9767</v>
      </c>
      <c r="W5" s="33">
        <f t="shared" si="1"/>
        <v>12012</v>
      </c>
      <c r="X5" s="33">
        <f t="shared" si="1"/>
        <v>13810</v>
      </c>
      <c r="Y5" s="33">
        <f t="shared" si="1"/>
        <v>15931</v>
      </c>
      <c r="Z5" s="33">
        <f t="shared" si="1"/>
        <v>18159</v>
      </c>
      <c r="AA5" s="33">
        <f t="shared" si="1"/>
        <v>21450</v>
      </c>
      <c r="AB5" s="33">
        <f t="shared" si="1"/>
        <v>25740</v>
      </c>
      <c r="AC5" s="33">
        <f t="shared" si="1"/>
        <v>35330</v>
      </c>
      <c r="AD5" s="36"/>
      <c r="AE5" s="35"/>
    </row>
    <row r="6" spans="2:31">
      <c r="B6" s="23">
        <v>2008</v>
      </c>
      <c r="C6" s="18">
        <v>19200</v>
      </c>
      <c r="D6" s="28">
        <v>6902.2916999999998</v>
      </c>
      <c r="E6" s="28">
        <v>10700</v>
      </c>
      <c r="F6" s="28">
        <v>13333.3333</v>
      </c>
      <c r="G6" s="28">
        <v>15575.757600000001</v>
      </c>
      <c r="H6" s="28">
        <v>18000</v>
      </c>
      <c r="I6" s="28">
        <v>20519.333299999998</v>
      </c>
      <c r="J6" s="28">
        <v>23478.260900000001</v>
      </c>
      <c r="K6" s="28">
        <v>27432</v>
      </c>
      <c r="L6" s="28">
        <v>33266.666700000002</v>
      </c>
      <c r="M6" s="28">
        <v>44555.5556</v>
      </c>
      <c r="O6" s="42">
        <v>108.6</v>
      </c>
      <c r="P6" s="37">
        <f>P5*O6/100</f>
        <v>120.5</v>
      </c>
      <c r="R6" s="23">
        <v>2008</v>
      </c>
      <c r="S6" s="38">
        <f>C6/$P6*100</f>
        <v>15934</v>
      </c>
      <c r="T6" s="33">
        <f t="shared" ref="T6:AC6" si="2">D6/$P$6*100</f>
        <v>5728</v>
      </c>
      <c r="U6" s="33">
        <f t="shared" si="2"/>
        <v>8880</v>
      </c>
      <c r="V6" s="33">
        <f t="shared" si="2"/>
        <v>11065</v>
      </c>
      <c r="W6" s="33">
        <f t="shared" si="2"/>
        <v>12926</v>
      </c>
      <c r="X6" s="33">
        <f t="shared" si="2"/>
        <v>14938</v>
      </c>
      <c r="Y6" s="33">
        <f t="shared" si="2"/>
        <v>17028</v>
      </c>
      <c r="Z6" s="33">
        <f t="shared" si="2"/>
        <v>19484</v>
      </c>
      <c r="AA6" s="33">
        <f t="shared" si="2"/>
        <v>22765</v>
      </c>
      <c r="AB6" s="33">
        <f t="shared" si="2"/>
        <v>27607</v>
      </c>
      <c r="AC6" s="33">
        <f t="shared" si="2"/>
        <v>36976</v>
      </c>
      <c r="AD6" s="36"/>
      <c r="AE6" s="35"/>
    </row>
    <row r="7" spans="2:31">
      <c r="B7" s="23">
        <v>2009</v>
      </c>
      <c r="C7" s="18">
        <v>21379.310300000001</v>
      </c>
      <c r="D7" s="28">
        <v>7966.6666999999998</v>
      </c>
      <c r="E7" s="28">
        <v>12012.373299999999</v>
      </c>
      <c r="F7" s="28">
        <v>14666.6667</v>
      </c>
      <c r="G7" s="28">
        <v>17085</v>
      </c>
      <c r="H7" s="28">
        <v>20000</v>
      </c>
      <c r="I7" s="28">
        <v>22927.200000000001</v>
      </c>
      <c r="J7" s="28">
        <v>26500</v>
      </c>
      <c r="K7" s="28">
        <v>30500</v>
      </c>
      <c r="L7" s="28">
        <v>36000</v>
      </c>
      <c r="M7" s="28">
        <v>49263.157899999998</v>
      </c>
      <c r="O7" s="42">
        <v>106.6</v>
      </c>
      <c r="P7" s="37">
        <f>P6*O7/100</f>
        <v>128.5</v>
      </c>
      <c r="R7" s="23">
        <v>2009</v>
      </c>
      <c r="S7" s="38">
        <f t="shared" ref="S7:S14" si="3">C7/$P7*100</f>
        <v>16638</v>
      </c>
      <c r="T7" s="33">
        <f t="shared" ref="T7:T16" si="4">D7/$P7*100</f>
        <v>6200</v>
      </c>
      <c r="U7" s="33">
        <f t="shared" ref="U7:U16" si="5">E7/$P7*100</f>
        <v>9348</v>
      </c>
      <c r="V7" s="33">
        <f t="shared" ref="V7:V16" si="6">F7/$P7*100</f>
        <v>11414</v>
      </c>
      <c r="W7" s="33">
        <f t="shared" ref="W7:W16" si="7">G7/$P7*100</f>
        <v>13296</v>
      </c>
      <c r="X7" s="33">
        <f t="shared" ref="X7:X16" si="8">H7/$P7*100</f>
        <v>15564</v>
      </c>
      <c r="Y7" s="33">
        <f t="shared" ref="Y7:Y16" si="9">I7/$P7*100</f>
        <v>17842</v>
      </c>
      <c r="Z7" s="33">
        <f t="shared" ref="Z7:Z16" si="10">J7/$P7*100</f>
        <v>20623</v>
      </c>
      <c r="AA7" s="33">
        <f t="shared" ref="AA7:AA16" si="11">K7/$P7*100</f>
        <v>23735</v>
      </c>
      <c r="AB7" s="33">
        <f t="shared" ref="AB7:AB16" si="12">L7/$P7*100</f>
        <v>28016</v>
      </c>
      <c r="AC7" s="33">
        <f t="shared" ref="AC7:AC16" si="13">M7/$P7*100</f>
        <v>38337</v>
      </c>
      <c r="AD7" s="36"/>
      <c r="AE7" s="35"/>
    </row>
    <row r="8" spans="2:31">
      <c r="B8" s="23">
        <v>2010</v>
      </c>
      <c r="C8" s="18">
        <v>21880</v>
      </c>
      <c r="D8" s="28">
        <v>8000</v>
      </c>
      <c r="E8" s="28">
        <v>12119.4444</v>
      </c>
      <c r="F8" s="28">
        <v>15200</v>
      </c>
      <c r="G8" s="28">
        <v>17778.666700000002</v>
      </c>
      <c r="H8" s="28">
        <v>20540</v>
      </c>
      <c r="I8" s="28">
        <v>23488.181799999998</v>
      </c>
      <c r="J8" s="28">
        <v>26666.666700000002</v>
      </c>
      <c r="K8" s="28">
        <v>31200</v>
      </c>
      <c r="L8" s="28">
        <v>37556.717900000003</v>
      </c>
      <c r="M8" s="28">
        <v>50604.375</v>
      </c>
      <c r="O8" s="42">
        <v>110.3</v>
      </c>
      <c r="P8" s="37">
        <f t="shared" ref="P8:P16" si="14">P7*O8/100</f>
        <v>141.69999999999999</v>
      </c>
      <c r="R8" s="23">
        <v>2010</v>
      </c>
      <c r="S8" s="38">
        <f t="shared" si="3"/>
        <v>15441</v>
      </c>
      <c r="T8" s="33">
        <f t="shared" si="4"/>
        <v>5646</v>
      </c>
      <c r="U8" s="33">
        <f t="shared" si="5"/>
        <v>8553</v>
      </c>
      <c r="V8" s="33">
        <f t="shared" si="6"/>
        <v>10727</v>
      </c>
      <c r="W8" s="33">
        <f t="shared" si="7"/>
        <v>12547</v>
      </c>
      <c r="X8" s="33">
        <f t="shared" si="8"/>
        <v>14495</v>
      </c>
      <c r="Y8" s="33">
        <f t="shared" si="9"/>
        <v>16576</v>
      </c>
      <c r="Z8" s="33">
        <f t="shared" si="10"/>
        <v>18819</v>
      </c>
      <c r="AA8" s="33">
        <f t="shared" si="11"/>
        <v>22018</v>
      </c>
      <c r="AB8" s="33">
        <f t="shared" si="12"/>
        <v>26504</v>
      </c>
      <c r="AC8" s="33">
        <f t="shared" si="13"/>
        <v>35712</v>
      </c>
      <c r="AD8" s="36"/>
      <c r="AE8" s="35"/>
    </row>
    <row r="9" spans="2:31">
      <c r="B9" s="23">
        <v>2011</v>
      </c>
      <c r="C9" s="18">
        <v>23583.046900000001</v>
      </c>
      <c r="D9" s="28">
        <v>9523.8094999999994</v>
      </c>
      <c r="E9" s="28">
        <v>13482.1333</v>
      </c>
      <c r="F9" s="28">
        <v>16666.666700000002</v>
      </c>
      <c r="G9" s="28">
        <v>19200.4889</v>
      </c>
      <c r="H9" s="28">
        <v>21886.2222</v>
      </c>
      <c r="I9" s="28">
        <v>25000</v>
      </c>
      <c r="J9" s="28">
        <v>28533.333299999998</v>
      </c>
      <c r="K9" s="28">
        <v>33242.597199999997</v>
      </c>
      <c r="L9" s="28">
        <v>39642.857100000001</v>
      </c>
      <c r="M9" s="28">
        <v>52786.373299999999</v>
      </c>
      <c r="O9" s="42">
        <v>107</v>
      </c>
      <c r="P9" s="37">
        <f t="shared" si="14"/>
        <v>151.6</v>
      </c>
      <c r="R9" s="23">
        <v>2011</v>
      </c>
      <c r="S9" s="38">
        <f t="shared" si="3"/>
        <v>15556</v>
      </c>
      <c r="T9" s="33">
        <f t="shared" si="4"/>
        <v>6282</v>
      </c>
      <c r="U9" s="33">
        <f t="shared" si="5"/>
        <v>8893</v>
      </c>
      <c r="V9" s="33">
        <f t="shared" si="6"/>
        <v>10994</v>
      </c>
      <c r="W9" s="33">
        <f t="shared" si="7"/>
        <v>12665</v>
      </c>
      <c r="X9" s="33">
        <f t="shared" si="8"/>
        <v>14437</v>
      </c>
      <c r="Y9" s="33">
        <f t="shared" si="9"/>
        <v>16491</v>
      </c>
      <c r="Z9" s="33">
        <f t="shared" si="10"/>
        <v>18821</v>
      </c>
      <c r="AA9" s="33">
        <f t="shared" si="11"/>
        <v>21928</v>
      </c>
      <c r="AB9" s="33">
        <f t="shared" si="12"/>
        <v>26150</v>
      </c>
      <c r="AC9" s="33">
        <f t="shared" si="13"/>
        <v>34820</v>
      </c>
      <c r="AD9" s="36"/>
      <c r="AE9" s="35"/>
    </row>
    <row r="10" spans="2:31">
      <c r="B10" s="23">
        <v>2012</v>
      </c>
      <c r="C10" s="18">
        <v>23866.666700000002</v>
      </c>
      <c r="D10" s="28">
        <v>8486.4285999999993</v>
      </c>
      <c r="E10" s="28">
        <v>13333.3333</v>
      </c>
      <c r="F10" s="28">
        <v>16640.238099999999</v>
      </c>
      <c r="G10" s="28">
        <v>19500</v>
      </c>
      <c r="H10" s="28">
        <v>22076.174999999999</v>
      </c>
      <c r="I10" s="28">
        <v>25513.5</v>
      </c>
      <c r="J10" s="28">
        <v>29134.166700000002</v>
      </c>
      <c r="K10" s="28">
        <v>33500</v>
      </c>
      <c r="L10" s="28">
        <v>40000</v>
      </c>
      <c r="M10" s="28">
        <v>54160</v>
      </c>
      <c r="O10" s="42">
        <v>112.2</v>
      </c>
      <c r="P10" s="37">
        <f t="shared" si="14"/>
        <v>170.1</v>
      </c>
      <c r="R10" s="23">
        <v>2012</v>
      </c>
      <c r="S10" s="38">
        <f t="shared" si="3"/>
        <v>14031</v>
      </c>
      <c r="T10" s="33">
        <f t="shared" si="4"/>
        <v>4989</v>
      </c>
      <c r="U10" s="33">
        <f t="shared" si="5"/>
        <v>7839</v>
      </c>
      <c r="V10" s="33">
        <f t="shared" si="6"/>
        <v>9783</v>
      </c>
      <c r="W10" s="33">
        <f t="shared" si="7"/>
        <v>11464</v>
      </c>
      <c r="X10" s="33">
        <f t="shared" si="8"/>
        <v>12978</v>
      </c>
      <c r="Y10" s="33">
        <f t="shared" si="9"/>
        <v>14999</v>
      </c>
      <c r="Z10" s="33">
        <f t="shared" si="10"/>
        <v>17128</v>
      </c>
      <c r="AA10" s="33">
        <f t="shared" si="11"/>
        <v>19694</v>
      </c>
      <c r="AB10" s="33">
        <f t="shared" si="12"/>
        <v>23516</v>
      </c>
      <c r="AC10" s="33">
        <f t="shared" si="13"/>
        <v>31840</v>
      </c>
      <c r="AD10" s="36"/>
      <c r="AE10" s="35"/>
    </row>
    <row r="11" spans="2:31">
      <c r="B11" s="23">
        <v>2013</v>
      </c>
      <c r="C11" s="18">
        <v>25574.074100000002</v>
      </c>
      <c r="D11" s="28">
        <v>9506.6666999999998</v>
      </c>
      <c r="E11" s="28">
        <v>14099.184800000001</v>
      </c>
      <c r="F11" s="28">
        <v>17500</v>
      </c>
      <c r="G11" s="28">
        <v>20494.893599999999</v>
      </c>
      <c r="H11" s="28">
        <v>23860</v>
      </c>
      <c r="I11" s="28">
        <v>27483.870999999999</v>
      </c>
      <c r="J11" s="28">
        <v>31333.333299999998</v>
      </c>
      <c r="K11" s="28">
        <v>36615.384599999998</v>
      </c>
      <c r="L11" s="28">
        <v>43333.333299999998</v>
      </c>
      <c r="M11" s="28">
        <v>58782.608699999997</v>
      </c>
      <c r="O11" s="42">
        <v>102.2</v>
      </c>
      <c r="P11" s="37">
        <f t="shared" si="14"/>
        <v>173.8</v>
      </c>
      <c r="R11" s="23">
        <v>2013</v>
      </c>
      <c r="S11" s="38">
        <f t="shared" si="3"/>
        <v>14715</v>
      </c>
      <c r="T11" s="33">
        <f t="shared" si="4"/>
        <v>5470</v>
      </c>
      <c r="U11" s="33">
        <f t="shared" si="5"/>
        <v>8112</v>
      </c>
      <c r="V11" s="33">
        <f t="shared" si="6"/>
        <v>10069</v>
      </c>
      <c r="W11" s="33">
        <f t="shared" si="7"/>
        <v>11792</v>
      </c>
      <c r="X11" s="33">
        <f t="shared" si="8"/>
        <v>13728</v>
      </c>
      <c r="Y11" s="33">
        <f t="shared" si="9"/>
        <v>15814</v>
      </c>
      <c r="Z11" s="33">
        <f t="shared" si="10"/>
        <v>18028</v>
      </c>
      <c r="AA11" s="33">
        <f t="shared" si="11"/>
        <v>21068</v>
      </c>
      <c r="AB11" s="33">
        <f t="shared" si="12"/>
        <v>24933</v>
      </c>
      <c r="AC11" s="33">
        <f t="shared" si="13"/>
        <v>33822</v>
      </c>
      <c r="AD11" s="36"/>
      <c r="AE11" s="35"/>
    </row>
    <row r="12" spans="2:31">
      <c r="B12" s="23">
        <v>2014</v>
      </c>
      <c r="C12" s="18">
        <v>27000</v>
      </c>
      <c r="D12" s="28">
        <v>8850.1041999999998</v>
      </c>
      <c r="E12" s="28">
        <v>13600</v>
      </c>
      <c r="F12" s="28">
        <v>16806.4516</v>
      </c>
      <c r="G12" s="28">
        <v>20666.666700000002</v>
      </c>
      <c r="H12" s="28">
        <v>24404.761900000001</v>
      </c>
      <c r="I12" s="28">
        <v>28500</v>
      </c>
      <c r="J12" s="28">
        <v>32666.666700000002</v>
      </c>
      <c r="K12" s="28">
        <v>37800</v>
      </c>
      <c r="L12" s="28">
        <v>46000</v>
      </c>
      <c r="M12" s="28">
        <v>63266.666700000002</v>
      </c>
      <c r="O12" s="42">
        <v>101.7</v>
      </c>
      <c r="P12" s="37">
        <f t="shared" si="14"/>
        <v>176.8</v>
      </c>
      <c r="R12" s="23">
        <v>2014</v>
      </c>
      <c r="S12" s="38">
        <f t="shared" si="3"/>
        <v>15271</v>
      </c>
      <c r="T12" s="33">
        <f t="shared" si="4"/>
        <v>5006</v>
      </c>
      <c r="U12" s="33">
        <f t="shared" si="5"/>
        <v>7692</v>
      </c>
      <c r="V12" s="33">
        <f t="shared" si="6"/>
        <v>9506</v>
      </c>
      <c r="W12" s="33">
        <f t="shared" si="7"/>
        <v>11689</v>
      </c>
      <c r="X12" s="33">
        <f t="shared" si="8"/>
        <v>13804</v>
      </c>
      <c r="Y12" s="33">
        <f t="shared" si="9"/>
        <v>16120</v>
      </c>
      <c r="Z12" s="33">
        <f t="shared" si="10"/>
        <v>18477</v>
      </c>
      <c r="AA12" s="33">
        <f t="shared" si="11"/>
        <v>21380</v>
      </c>
      <c r="AB12" s="33">
        <f t="shared" si="12"/>
        <v>26018</v>
      </c>
      <c r="AC12" s="33">
        <f t="shared" si="13"/>
        <v>35784</v>
      </c>
      <c r="AD12" s="36"/>
      <c r="AE12" s="35"/>
    </row>
    <row r="13" spans="2:31">
      <c r="B13" s="23">
        <v>2015</v>
      </c>
      <c r="C13" s="18">
        <v>27777.7778</v>
      </c>
      <c r="D13" s="28">
        <v>9795.3333000000002</v>
      </c>
      <c r="E13" s="28">
        <v>15104.982099999999</v>
      </c>
      <c r="F13" s="28">
        <v>18976</v>
      </c>
      <c r="G13" s="28">
        <v>22424.242399999999</v>
      </c>
      <c r="H13" s="28">
        <v>25944.242399999999</v>
      </c>
      <c r="I13" s="28">
        <v>29666.666700000002</v>
      </c>
      <c r="J13" s="28">
        <v>33809.523800000003</v>
      </c>
      <c r="K13" s="28">
        <v>39214.400000000001</v>
      </c>
      <c r="L13" s="28">
        <v>47387.333299999998</v>
      </c>
      <c r="M13" s="28">
        <v>66058.125</v>
      </c>
      <c r="O13" s="42">
        <v>101.5</v>
      </c>
      <c r="P13" s="37">
        <f t="shared" si="14"/>
        <v>179.5</v>
      </c>
      <c r="R13" s="23">
        <v>2015</v>
      </c>
      <c r="S13" s="38">
        <f t="shared" si="3"/>
        <v>15475</v>
      </c>
      <c r="T13" s="33">
        <f t="shared" si="4"/>
        <v>5457</v>
      </c>
      <c r="U13" s="33">
        <f t="shared" si="5"/>
        <v>8415</v>
      </c>
      <c r="V13" s="33">
        <f t="shared" si="6"/>
        <v>10572</v>
      </c>
      <c r="W13" s="33">
        <f t="shared" si="7"/>
        <v>12493</v>
      </c>
      <c r="X13" s="33">
        <f t="shared" si="8"/>
        <v>14454</v>
      </c>
      <c r="Y13" s="33">
        <f t="shared" si="9"/>
        <v>16527</v>
      </c>
      <c r="Z13" s="33">
        <f t="shared" si="10"/>
        <v>18835</v>
      </c>
      <c r="AA13" s="33">
        <f t="shared" si="11"/>
        <v>21846</v>
      </c>
      <c r="AB13" s="33">
        <f t="shared" si="12"/>
        <v>26400</v>
      </c>
      <c r="AC13" s="33">
        <f t="shared" si="13"/>
        <v>36801</v>
      </c>
      <c r="AD13" s="36"/>
      <c r="AE13" s="35"/>
    </row>
    <row r="14" spans="2:31">
      <c r="B14" s="23">
        <v>2016</v>
      </c>
      <c r="C14" s="18">
        <v>29733.333299999998</v>
      </c>
      <c r="D14" s="28">
        <v>10000</v>
      </c>
      <c r="E14" s="28">
        <v>16153.7333</v>
      </c>
      <c r="F14" s="28">
        <v>20000</v>
      </c>
      <c r="G14" s="28">
        <v>23500</v>
      </c>
      <c r="H14" s="28">
        <v>27495.866699999999</v>
      </c>
      <c r="I14" s="28">
        <v>31666.666700000002</v>
      </c>
      <c r="J14" s="28">
        <v>36000</v>
      </c>
      <c r="K14" s="28">
        <v>41541.666700000002</v>
      </c>
      <c r="L14" s="28">
        <v>49500</v>
      </c>
      <c r="M14" s="28">
        <v>66900</v>
      </c>
      <c r="O14" s="42">
        <v>101.6</v>
      </c>
      <c r="P14" s="37">
        <f t="shared" si="14"/>
        <v>182.4</v>
      </c>
      <c r="R14" s="23">
        <v>2016</v>
      </c>
      <c r="S14" s="38">
        <f t="shared" si="3"/>
        <v>16301</v>
      </c>
      <c r="T14" s="33">
        <f t="shared" si="4"/>
        <v>5482</v>
      </c>
      <c r="U14" s="33">
        <f t="shared" si="5"/>
        <v>8856</v>
      </c>
      <c r="V14" s="33">
        <f t="shared" si="6"/>
        <v>10965</v>
      </c>
      <c r="W14" s="33">
        <f t="shared" si="7"/>
        <v>12884</v>
      </c>
      <c r="X14" s="33">
        <f t="shared" si="8"/>
        <v>15074</v>
      </c>
      <c r="Y14" s="33">
        <f t="shared" si="9"/>
        <v>17361</v>
      </c>
      <c r="Z14" s="33">
        <f t="shared" si="10"/>
        <v>19737</v>
      </c>
      <c r="AA14" s="33">
        <f t="shared" si="11"/>
        <v>22775</v>
      </c>
      <c r="AB14" s="33">
        <f t="shared" si="12"/>
        <v>27138</v>
      </c>
      <c r="AC14" s="33">
        <f t="shared" si="13"/>
        <v>36678</v>
      </c>
      <c r="AD14" s="36"/>
      <c r="AE14" s="35"/>
    </row>
    <row r="15" spans="2:31">
      <c r="B15" s="23">
        <v>2017</v>
      </c>
      <c r="C15" s="18">
        <v>30000</v>
      </c>
      <c r="D15" s="28">
        <v>10100</v>
      </c>
      <c r="E15" s="28">
        <v>15904.7619</v>
      </c>
      <c r="F15" s="28">
        <v>20000</v>
      </c>
      <c r="G15" s="28">
        <v>24242.424200000001</v>
      </c>
      <c r="H15" s="28">
        <v>28160</v>
      </c>
      <c r="I15" s="28">
        <v>32043.478299999999</v>
      </c>
      <c r="J15" s="28">
        <v>36750</v>
      </c>
      <c r="K15" s="28">
        <v>42333.333299999998</v>
      </c>
      <c r="L15" s="28">
        <v>50000</v>
      </c>
      <c r="M15" s="28">
        <v>67241.379300000001</v>
      </c>
      <c r="O15" s="42">
        <v>103</v>
      </c>
      <c r="P15" s="37">
        <f t="shared" si="14"/>
        <v>187.9</v>
      </c>
      <c r="R15" s="23">
        <v>2017</v>
      </c>
      <c r="S15" s="38">
        <f>C15/$P15*100</f>
        <v>15966</v>
      </c>
      <c r="T15" s="33">
        <f t="shared" si="4"/>
        <v>5375</v>
      </c>
      <c r="U15" s="33">
        <f t="shared" si="5"/>
        <v>8464</v>
      </c>
      <c r="V15" s="33">
        <f t="shared" si="6"/>
        <v>10644</v>
      </c>
      <c r="W15" s="33">
        <f t="shared" si="7"/>
        <v>12902</v>
      </c>
      <c r="X15" s="33">
        <f t="shared" si="8"/>
        <v>14987</v>
      </c>
      <c r="Y15" s="33">
        <f t="shared" si="9"/>
        <v>17053</v>
      </c>
      <c r="Z15" s="33">
        <f t="shared" si="10"/>
        <v>19558</v>
      </c>
      <c r="AA15" s="33">
        <f t="shared" si="11"/>
        <v>22530</v>
      </c>
      <c r="AB15" s="33">
        <f t="shared" si="12"/>
        <v>26610</v>
      </c>
      <c r="AC15" s="33">
        <f t="shared" si="13"/>
        <v>35786</v>
      </c>
      <c r="AD15" s="36"/>
      <c r="AE15" s="35"/>
    </row>
    <row r="16" spans="2:31">
      <c r="B16" s="23">
        <v>2018</v>
      </c>
      <c r="C16" s="18">
        <v>31600</v>
      </c>
      <c r="D16" s="28">
        <v>10333</v>
      </c>
      <c r="E16" s="28">
        <v>17200</v>
      </c>
      <c r="F16" s="28">
        <v>21333</v>
      </c>
      <c r="G16" s="28">
        <v>25714</v>
      </c>
      <c r="H16" s="28">
        <v>29333</v>
      </c>
      <c r="I16" s="28">
        <v>33393</v>
      </c>
      <c r="J16" s="28">
        <v>38667</v>
      </c>
      <c r="K16" s="28">
        <v>44423</v>
      </c>
      <c r="L16" s="28">
        <v>53333</v>
      </c>
      <c r="M16" s="28">
        <v>75286</v>
      </c>
      <c r="O16" s="77">
        <v>102</v>
      </c>
      <c r="P16" s="37">
        <f t="shared" si="14"/>
        <v>191.7</v>
      </c>
      <c r="R16" s="23">
        <v>2018</v>
      </c>
      <c r="S16" s="38">
        <f>C16/$P16*100</f>
        <v>16484</v>
      </c>
      <c r="T16" s="33">
        <f t="shared" si="4"/>
        <v>5390</v>
      </c>
      <c r="U16" s="33">
        <f t="shared" si="5"/>
        <v>8972</v>
      </c>
      <c r="V16" s="33">
        <f t="shared" si="6"/>
        <v>11128</v>
      </c>
      <c r="W16" s="33">
        <f t="shared" si="7"/>
        <v>13414</v>
      </c>
      <c r="X16" s="33">
        <f t="shared" si="8"/>
        <v>15302</v>
      </c>
      <c r="Y16" s="33">
        <f t="shared" si="9"/>
        <v>17419</v>
      </c>
      <c r="Z16" s="33">
        <f t="shared" si="10"/>
        <v>20171</v>
      </c>
      <c r="AA16" s="33">
        <f t="shared" si="11"/>
        <v>23173</v>
      </c>
      <c r="AB16" s="33">
        <f t="shared" si="12"/>
        <v>27821</v>
      </c>
      <c r="AC16" s="33">
        <f t="shared" si="13"/>
        <v>39273</v>
      </c>
    </row>
    <row r="17" spans="2:16">
      <c r="O17" s="78"/>
    </row>
    <row r="18" spans="2:16">
      <c r="O18" s="78" t="s">
        <v>79</v>
      </c>
    </row>
    <row r="19" spans="2:16">
      <c r="O19" t="s">
        <v>58</v>
      </c>
    </row>
    <row r="21" spans="2:16" ht="17.25">
      <c r="B21" s="88" t="s">
        <v>70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P21" s="39"/>
    </row>
    <row r="22" spans="2:16" ht="30">
      <c r="B22" s="10"/>
      <c r="C22" s="15" t="s">
        <v>29</v>
      </c>
      <c r="D22" s="26" t="s">
        <v>19</v>
      </c>
      <c r="E22" s="26" t="s">
        <v>20</v>
      </c>
      <c r="F22" s="26" t="s">
        <v>21</v>
      </c>
      <c r="G22" s="26" t="s">
        <v>22</v>
      </c>
      <c r="H22" s="26" t="s">
        <v>23</v>
      </c>
      <c r="I22" s="26" t="s">
        <v>24</v>
      </c>
      <c r="J22" s="26" t="s">
        <v>25</v>
      </c>
      <c r="K22" s="26" t="s">
        <v>26</v>
      </c>
      <c r="L22" s="26" t="s">
        <v>27</v>
      </c>
      <c r="M22" s="26" t="s">
        <v>28</v>
      </c>
      <c r="P22" s="39"/>
    </row>
    <row r="23" spans="2:16">
      <c r="B23" s="23">
        <v>2006</v>
      </c>
      <c r="C23" s="43">
        <f>S4/S$4*100-100</f>
        <v>0</v>
      </c>
      <c r="D23" s="37">
        <f t="shared" ref="D23:M23" si="15">T4/T$4*100-100</f>
        <v>0</v>
      </c>
      <c r="E23" s="37">
        <f t="shared" si="15"/>
        <v>0</v>
      </c>
      <c r="F23" s="37">
        <f t="shared" si="15"/>
        <v>0</v>
      </c>
      <c r="G23" s="37">
        <f t="shared" si="15"/>
        <v>0</v>
      </c>
      <c r="H23" s="37">
        <f t="shared" si="15"/>
        <v>0</v>
      </c>
      <c r="I23" s="37">
        <f t="shared" si="15"/>
        <v>0</v>
      </c>
      <c r="J23" s="37">
        <f t="shared" si="15"/>
        <v>0</v>
      </c>
      <c r="K23" s="37">
        <f t="shared" si="15"/>
        <v>0</v>
      </c>
      <c r="L23" s="37">
        <f t="shared" si="15"/>
        <v>0</v>
      </c>
      <c r="M23" s="37">
        <f t="shared" si="15"/>
        <v>0</v>
      </c>
      <c r="P23" s="39"/>
    </row>
    <row r="24" spans="2:16">
      <c r="B24" s="23">
        <v>2007</v>
      </c>
      <c r="C24" s="43">
        <f t="shared" ref="C24:C33" si="16">S5/S$4*100-100</f>
        <v>6.3</v>
      </c>
      <c r="D24" s="37">
        <f t="shared" ref="D24:D35" si="17">T5/T$4*100-100</f>
        <v>6.8</v>
      </c>
      <c r="E24" s="37">
        <f t="shared" ref="E24:E35" si="18">U5/U$4*100-100</f>
        <v>6.5</v>
      </c>
      <c r="F24" s="37">
        <f t="shared" ref="F24:F35" si="19">V5/V$4*100-100</f>
        <v>5.8</v>
      </c>
      <c r="G24" s="37">
        <f t="shared" ref="G24:G35" si="20">W5/W$4*100-100</f>
        <v>7</v>
      </c>
      <c r="H24" s="37">
        <f t="shared" ref="H24:H35" si="21">X5/X$4*100-100</f>
        <v>6.2</v>
      </c>
      <c r="I24" s="37">
        <f t="shared" ref="I24:I35" si="22">Y5/Y$4*100-100</f>
        <v>5.4</v>
      </c>
      <c r="J24" s="37">
        <f t="shared" ref="J24:J35" si="23">Z5/Z$4*100-100</f>
        <v>4</v>
      </c>
      <c r="K24" s="37">
        <f t="shared" ref="K24:K35" si="24">AA5/AA$4*100-100</f>
        <v>4.5999999999999996</v>
      </c>
      <c r="L24" s="37">
        <f t="shared" ref="L24:L35" si="25">AB5/AB$4*100-100</f>
        <v>3.7</v>
      </c>
      <c r="M24" s="37">
        <f t="shared" ref="M24:M35" si="26">AC5/AC$4*100-100</f>
        <v>3.9</v>
      </c>
      <c r="P24" s="39"/>
    </row>
    <row r="25" spans="2:16">
      <c r="B25" s="23">
        <v>2008</v>
      </c>
      <c r="C25" s="43">
        <f t="shared" si="16"/>
        <v>14</v>
      </c>
      <c r="D25" s="37">
        <f t="shared" si="17"/>
        <v>34.700000000000003</v>
      </c>
      <c r="E25" s="37">
        <f t="shared" si="18"/>
        <v>24.8</v>
      </c>
      <c r="F25" s="37">
        <f t="shared" si="19"/>
        <v>19.899999999999999</v>
      </c>
      <c r="G25" s="37">
        <f t="shared" si="20"/>
        <v>15.1</v>
      </c>
      <c r="H25" s="37">
        <f t="shared" si="21"/>
        <v>14.9</v>
      </c>
      <c r="I25" s="37">
        <f t="shared" si="22"/>
        <v>12.7</v>
      </c>
      <c r="J25" s="37">
        <f t="shared" si="23"/>
        <v>11.6</v>
      </c>
      <c r="K25" s="37">
        <f t="shared" si="24"/>
        <v>11</v>
      </c>
      <c r="L25" s="37">
        <f t="shared" si="25"/>
        <v>11.2</v>
      </c>
      <c r="M25" s="37">
        <f t="shared" si="26"/>
        <v>8.8000000000000007</v>
      </c>
      <c r="P25" s="39"/>
    </row>
    <row r="26" spans="2:16">
      <c r="B26" s="23">
        <v>2009</v>
      </c>
      <c r="C26" s="43">
        <f t="shared" si="16"/>
        <v>19</v>
      </c>
      <c r="D26" s="37">
        <f t="shared" si="17"/>
        <v>45.8</v>
      </c>
      <c r="E26" s="37">
        <f t="shared" si="18"/>
        <v>31.4</v>
      </c>
      <c r="F26" s="37">
        <f t="shared" si="19"/>
        <v>23.6</v>
      </c>
      <c r="G26" s="37">
        <f t="shared" si="20"/>
        <v>18.399999999999999</v>
      </c>
      <c r="H26" s="37">
        <f t="shared" si="21"/>
        <v>19.7</v>
      </c>
      <c r="I26" s="37">
        <f t="shared" si="22"/>
        <v>18.100000000000001</v>
      </c>
      <c r="J26" s="37">
        <f t="shared" si="23"/>
        <v>18.100000000000001</v>
      </c>
      <c r="K26" s="37">
        <f t="shared" si="24"/>
        <v>15.8</v>
      </c>
      <c r="L26" s="37">
        <f t="shared" si="25"/>
        <v>12.8</v>
      </c>
      <c r="M26" s="37">
        <f t="shared" si="26"/>
        <v>12.8</v>
      </c>
      <c r="P26" s="39"/>
    </row>
    <row r="27" spans="2:16">
      <c r="B27" s="23">
        <v>2010</v>
      </c>
      <c r="C27" s="43">
        <f t="shared" si="16"/>
        <v>10.5</v>
      </c>
      <c r="D27" s="37">
        <f t="shared" si="17"/>
        <v>32.799999999999997</v>
      </c>
      <c r="E27" s="37">
        <f t="shared" si="18"/>
        <v>20.2</v>
      </c>
      <c r="F27" s="37">
        <f t="shared" si="19"/>
        <v>16.2</v>
      </c>
      <c r="G27" s="37">
        <f t="shared" si="20"/>
        <v>11.7</v>
      </c>
      <c r="H27" s="37">
        <f t="shared" si="21"/>
        <v>11.5</v>
      </c>
      <c r="I27" s="37">
        <f t="shared" si="22"/>
        <v>9.6999999999999993</v>
      </c>
      <c r="J27" s="37">
        <f t="shared" si="23"/>
        <v>7.8</v>
      </c>
      <c r="K27" s="37">
        <f t="shared" si="24"/>
        <v>7.4</v>
      </c>
      <c r="L27" s="37">
        <f t="shared" si="25"/>
        <v>6.7</v>
      </c>
      <c r="M27" s="37">
        <f t="shared" si="26"/>
        <v>5</v>
      </c>
      <c r="P27" s="39"/>
    </row>
    <row r="28" spans="2:16">
      <c r="B28" s="23">
        <v>2011</v>
      </c>
      <c r="C28" s="43">
        <f t="shared" si="16"/>
        <v>11.3</v>
      </c>
      <c r="D28" s="37">
        <f t="shared" si="17"/>
        <v>47.7</v>
      </c>
      <c r="E28" s="37">
        <f t="shared" si="18"/>
        <v>25</v>
      </c>
      <c r="F28" s="37">
        <f t="shared" si="19"/>
        <v>19.100000000000001</v>
      </c>
      <c r="G28" s="37">
        <f t="shared" si="20"/>
        <v>12.8</v>
      </c>
      <c r="H28" s="37">
        <f t="shared" si="21"/>
        <v>11.1</v>
      </c>
      <c r="I28" s="37">
        <f t="shared" si="22"/>
        <v>9.1</v>
      </c>
      <c r="J28" s="37">
        <f t="shared" si="23"/>
        <v>7.8</v>
      </c>
      <c r="K28" s="37">
        <f t="shared" si="24"/>
        <v>7</v>
      </c>
      <c r="L28" s="37">
        <f t="shared" si="25"/>
        <v>5.3</v>
      </c>
      <c r="M28" s="37">
        <f t="shared" si="26"/>
        <v>2.4</v>
      </c>
      <c r="P28" s="39"/>
    </row>
    <row r="29" spans="2:16">
      <c r="B29" s="23">
        <v>2012</v>
      </c>
      <c r="C29" s="43">
        <f t="shared" si="16"/>
        <v>0.4</v>
      </c>
      <c r="D29" s="37">
        <f t="shared" si="17"/>
        <v>17.3</v>
      </c>
      <c r="E29" s="37">
        <f t="shared" si="18"/>
        <v>10.199999999999999</v>
      </c>
      <c r="F29" s="37">
        <f t="shared" si="19"/>
        <v>6</v>
      </c>
      <c r="G29" s="37">
        <f t="shared" si="20"/>
        <v>2.1</v>
      </c>
      <c r="H29" s="37">
        <f t="shared" si="21"/>
        <v>-0.2</v>
      </c>
      <c r="I29" s="37">
        <f t="shared" si="22"/>
        <v>-0.7</v>
      </c>
      <c r="J29" s="37">
        <f t="shared" si="23"/>
        <v>-1.9</v>
      </c>
      <c r="K29" s="37">
        <f t="shared" si="24"/>
        <v>-3.9</v>
      </c>
      <c r="L29" s="37">
        <f t="shared" si="25"/>
        <v>-5.3</v>
      </c>
      <c r="M29" s="37">
        <f t="shared" si="26"/>
        <v>-6.4</v>
      </c>
      <c r="P29" s="39"/>
    </row>
    <row r="30" spans="2:16">
      <c r="B30" s="23">
        <v>2013</v>
      </c>
      <c r="C30" s="43">
        <f t="shared" si="16"/>
        <v>5.3</v>
      </c>
      <c r="D30" s="37">
        <f t="shared" si="17"/>
        <v>28.6</v>
      </c>
      <c r="E30" s="37">
        <f t="shared" si="18"/>
        <v>14</v>
      </c>
      <c r="F30" s="37">
        <f t="shared" si="19"/>
        <v>9.1</v>
      </c>
      <c r="G30" s="37">
        <f t="shared" si="20"/>
        <v>5</v>
      </c>
      <c r="H30" s="37">
        <f t="shared" si="21"/>
        <v>5.6</v>
      </c>
      <c r="I30" s="37">
        <f t="shared" si="22"/>
        <v>4.7</v>
      </c>
      <c r="J30" s="37">
        <f t="shared" si="23"/>
        <v>3.2</v>
      </c>
      <c r="K30" s="37">
        <f t="shared" si="24"/>
        <v>2.8</v>
      </c>
      <c r="L30" s="37">
        <f t="shared" si="25"/>
        <v>0.4</v>
      </c>
      <c r="M30" s="37">
        <f t="shared" si="26"/>
        <v>-0.5</v>
      </c>
      <c r="P30" s="39"/>
    </row>
    <row r="31" spans="2:16">
      <c r="B31" s="23">
        <v>2014</v>
      </c>
      <c r="C31" s="43">
        <f t="shared" si="16"/>
        <v>9.1999999999999993</v>
      </c>
      <c r="D31" s="37">
        <f t="shared" si="17"/>
        <v>17.7</v>
      </c>
      <c r="E31" s="37">
        <f t="shared" si="18"/>
        <v>8.1</v>
      </c>
      <c r="F31" s="37">
        <f t="shared" si="19"/>
        <v>3</v>
      </c>
      <c r="G31" s="37">
        <f t="shared" si="20"/>
        <v>4.0999999999999996</v>
      </c>
      <c r="H31" s="37">
        <f t="shared" si="21"/>
        <v>6.2</v>
      </c>
      <c r="I31" s="37">
        <f t="shared" si="22"/>
        <v>6.7</v>
      </c>
      <c r="J31" s="37">
        <f t="shared" si="23"/>
        <v>5.8</v>
      </c>
      <c r="K31" s="37">
        <f t="shared" si="24"/>
        <v>4.3</v>
      </c>
      <c r="L31" s="37">
        <f t="shared" si="25"/>
        <v>4.8</v>
      </c>
      <c r="M31" s="37">
        <f t="shared" si="26"/>
        <v>5.2</v>
      </c>
      <c r="P31" s="39"/>
    </row>
    <row r="32" spans="2:16">
      <c r="B32" s="23">
        <v>2015</v>
      </c>
      <c r="C32" s="43">
        <f t="shared" si="16"/>
        <v>10.7</v>
      </c>
      <c r="D32" s="37">
        <f t="shared" si="17"/>
        <v>28.3</v>
      </c>
      <c r="E32" s="37">
        <f t="shared" si="18"/>
        <v>18.3</v>
      </c>
      <c r="F32" s="37">
        <f t="shared" si="19"/>
        <v>14.5</v>
      </c>
      <c r="G32" s="37">
        <f t="shared" si="20"/>
        <v>11.3</v>
      </c>
      <c r="H32" s="37">
        <f t="shared" si="21"/>
        <v>11.2</v>
      </c>
      <c r="I32" s="37">
        <f t="shared" si="22"/>
        <v>9.4</v>
      </c>
      <c r="J32" s="37">
        <f t="shared" si="23"/>
        <v>7.9</v>
      </c>
      <c r="K32" s="37">
        <f t="shared" si="24"/>
        <v>6.6</v>
      </c>
      <c r="L32" s="37">
        <f t="shared" si="25"/>
        <v>6.3</v>
      </c>
      <c r="M32" s="37">
        <f t="shared" si="26"/>
        <v>8.1999999999999993</v>
      </c>
    </row>
    <row r="33" spans="2:13">
      <c r="B33" s="23">
        <v>2016</v>
      </c>
      <c r="C33" s="43">
        <f t="shared" si="16"/>
        <v>16.600000000000001</v>
      </c>
      <c r="D33" s="37">
        <f t="shared" si="17"/>
        <v>28.9</v>
      </c>
      <c r="E33" s="37">
        <f t="shared" si="18"/>
        <v>24.5</v>
      </c>
      <c r="F33" s="37">
        <f t="shared" si="19"/>
        <v>18.8</v>
      </c>
      <c r="G33" s="37">
        <f t="shared" si="20"/>
        <v>14.7</v>
      </c>
      <c r="H33" s="37">
        <f t="shared" si="21"/>
        <v>16</v>
      </c>
      <c r="I33" s="37">
        <f t="shared" si="22"/>
        <v>14.9</v>
      </c>
      <c r="J33" s="37">
        <f t="shared" si="23"/>
        <v>13</v>
      </c>
      <c r="K33" s="37">
        <f t="shared" si="24"/>
        <v>11.1</v>
      </c>
      <c r="L33" s="37">
        <f t="shared" si="25"/>
        <v>9.3000000000000007</v>
      </c>
      <c r="M33" s="37">
        <f t="shared" si="26"/>
        <v>7.9</v>
      </c>
    </row>
    <row r="34" spans="2:13">
      <c r="B34" s="23">
        <v>2017</v>
      </c>
      <c r="C34" s="43">
        <f>S15/S$4*100-100</f>
        <v>14.2</v>
      </c>
      <c r="D34" s="37">
        <f t="shared" si="17"/>
        <v>26.4</v>
      </c>
      <c r="E34" s="37">
        <f t="shared" si="18"/>
        <v>19</v>
      </c>
      <c r="F34" s="37">
        <f t="shared" si="19"/>
        <v>15.3</v>
      </c>
      <c r="G34" s="37">
        <f t="shared" si="20"/>
        <v>14.9</v>
      </c>
      <c r="H34" s="37">
        <f t="shared" si="21"/>
        <v>15.3</v>
      </c>
      <c r="I34" s="37">
        <f t="shared" si="22"/>
        <v>12.9</v>
      </c>
      <c r="J34" s="37">
        <f t="shared" si="23"/>
        <v>12</v>
      </c>
      <c r="K34" s="37">
        <f t="shared" si="24"/>
        <v>9.9</v>
      </c>
      <c r="L34" s="37">
        <f t="shared" si="25"/>
        <v>7.2</v>
      </c>
      <c r="M34" s="37">
        <f t="shared" si="26"/>
        <v>5.3</v>
      </c>
    </row>
    <row r="35" spans="2:13">
      <c r="B35" s="23">
        <v>2018</v>
      </c>
      <c r="C35" s="43">
        <f>S16/S$4*100-100</f>
        <v>17.899999999999999</v>
      </c>
      <c r="D35" s="37">
        <f t="shared" si="17"/>
        <v>26.7</v>
      </c>
      <c r="E35" s="37">
        <f t="shared" si="18"/>
        <v>26.1</v>
      </c>
      <c r="F35" s="37">
        <f t="shared" si="19"/>
        <v>20.6</v>
      </c>
      <c r="G35" s="37">
        <f t="shared" si="20"/>
        <v>19.5</v>
      </c>
      <c r="H35" s="37">
        <f t="shared" si="21"/>
        <v>17.7</v>
      </c>
      <c r="I35" s="37">
        <f t="shared" si="22"/>
        <v>15.3</v>
      </c>
      <c r="J35" s="37">
        <f t="shared" si="23"/>
        <v>15.5</v>
      </c>
      <c r="K35" s="37">
        <f t="shared" si="24"/>
        <v>13</v>
      </c>
      <c r="L35" s="37">
        <f t="shared" si="25"/>
        <v>12</v>
      </c>
      <c r="M35" s="37">
        <f t="shared" si="26"/>
        <v>15.5</v>
      </c>
    </row>
    <row r="38" spans="2:13" ht="17.25">
      <c r="B38" s="88" t="s">
        <v>71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 ht="30">
      <c r="B39" s="10"/>
      <c r="C39" s="15" t="s">
        <v>29</v>
      </c>
      <c r="D39" s="26" t="s">
        <v>19</v>
      </c>
      <c r="E39" s="26" t="s">
        <v>20</v>
      </c>
      <c r="F39" s="26" t="s">
        <v>21</v>
      </c>
      <c r="G39" s="26" t="s">
        <v>22</v>
      </c>
      <c r="H39" s="26" t="s">
        <v>23</v>
      </c>
      <c r="I39" s="26" t="s">
        <v>24</v>
      </c>
      <c r="J39" s="26" t="s">
        <v>25</v>
      </c>
      <c r="K39" s="26" t="s">
        <v>26</v>
      </c>
      <c r="L39" s="26" t="s">
        <v>27</v>
      </c>
      <c r="M39" s="26" t="s">
        <v>28</v>
      </c>
    </row>
    <row r="40" spans="2:13">
      <c r="B40" s="24" t="s">
        <v>1</v>
      </c>
      <c r="C40" s="48">
        <f>((S15/S4)^(1/11)-1)*100</f>
        <v>1.21</v>
      </c>
      <c r="D40" s="46">
        <f t="shared" ref="D40:M40" si="27">((T15/T4)^(1/11)-1)*100</f>
        <v>2.15</v>
      </c>
      <c r="E40" s="46">
        <f t="shared" si="27"/>
        <v>1.59</v>
      </c>
      <c r="F40" s="46">
        <f t="shared" si="27"/>
        <v>1.3</v>
      </c>
      <c r="G40" s="46">
        <f t="shared" si="27"/>
        <v>1.27</v>
      </c>
      <c r="H40" s="46">
        <f t="shared" si="27"/>
        <v>1.3</v>
      </c>
      <c r="I40" s="46">
        <f t="shared" si="27"/>
        <v>1.1100000000000001</v>
      </c>
      <c r="J40" s="46">
        <f t="shared" si="27"/>
        <v>1.04</v>
      </c>
      <c r="K40" s="46">
        <f t="shared" si="27"/>
        <v>0.86</v>
      </c>
      <c r="L40" s="46">
        <f t="shared" si="27"/>
        <v>0.63</v>
      </c>
      <c r="M40" s="46">
        <f t="shared" si="27"/>
        <v>0.47</v>
      </c>
    </row>
    <row r="41" spans="2:13">
      <c r="B41" s="74" t="s">
        <v>81</v>
      </c>
      <c r="C41" s="48">
        <f>((S16/S4)^(1/11)-1)*100</f>
        <v>1.51</v>
      </c>
      <c r="D41" s="46">
        <f t="shared" ref="D41:M41" si="28">((T16/T4)^(1/11)-1)*100</f>
        <v>2.1800000000000002</v>
      </c>
      <c r="E41" s="46">
        <f t="shared" si="28"/>
        <v>2.13</v>
      </c>
      <c r="F41" s="46">
        <f t="shared" si="28"/>
        <v>1.71</v>
      </c>
      <c r="G41" s="46">
        <f t="shared" si="28"/>
        <v>1.63</v>
      </c>
      <c r="H41" s="46">
        <f t="shared" si="28"/>
        <v>1.49</v>
      </c>
      <c r="I41" s="46">
        <f t="shared" si="28"/>
        <v>1.3</v>
      </c>
      <c r="J41" s="46">
        <f t="shared" si="28"/>
        <v>1.32</v>
      </c>
      <c r="K41" s="46">
        <f t="shared" si="28"/>
        <v>1.1200000000000001</v>
      </c>
      <c r="L41" s="46">
        <f t="shared" si="28"/>
        <v>1.04</v>
      </c>
      <c r="M41" s="46">
        <f t="shared" si="28"/>
        <v>1.32</v>
      </c>
    </row>
  </sheetData>
  <mergeCells count="4">
    <mergeCell ref="B2:M2"/>
    <mergeCell ref="R2:AC2"/>
    <mergeCell ref="B21:M21"/>
    <mergeCell ref="B38:M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"/>
  <sheetViews>
    <sheetView zoomScale="85" zoomScaleNormal="85" workbookViewId="0">
      <selection activeCell="B2" sqref="B2:O2"/>
    </sheetView>
  </sheetViews>
  <sheetFormatPr defaultColWidth="8.85546875" defaultRowHeight="15"/>
  <cols>
    <col min="2" max="2" width="9.85546875" customWidth="1"/>
    <col min="3" max="3" width="18.42578125" customWidth="1"/>
    <col min="4" max="4" width="36.42578125" customWidth="1"/>
    <col min="5" max="5" width="9.85546875" style="9" bestFit="1" customWidth="1"/>
    <col min="6" max="15" width="9.85546875" bestFit="1" customWidth="1"/>
  </cols>
  <sheetData>
    <row r="2" spans="2:17" ht="17.100000000000001" customHeight="1">
      <c r="B2" s="84" t="s">
        <v>76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7" ht="30">
      <c r="B3" s="81"/>
      <c r="C3" s="82"/>
      <c r="D3" s="83"/>
      <c r="E3" s="15" t="s">
        <v>29</v>
      </c>
      <c r="F3" s="26" t="s">
        <v>19</v>
      </c>
      <c r="G3" s="26" t="s">
        <v>20</v>
      </c>
      <c r="H3" s="26" t="s">
        <v>21</v>
      </c>
      <c r="I3" s="26" t="s">
        <v>22</v>
      </c>
      <c r="J3" s="26" t="s">
        <v>23</v>
      </c>
      <c r="K3" s="26" t="s">
        <v>24</v>
      </c>
      <c r="L3" s="26" t="s">
        <v>25</v>
      </c>
      <c r="M3" s="26" t="s">
        <v>26</v>
      </c>
      <c r="N3" s="26" t="s">
        <v>27</v>
      </c>
      <c r="O3" s="26" t="s">
        <v>28</v>
      </c>
      <c r="P3" s="3"/>
      <c r="Q3" s="3"/>
    </row>
    <row r="4" spans="2:17">
      <c r="B4" s="79" t="s">
        <v>99</v>
      </c>
      <c r="C4" s="87">
        <v>2018</v>
      </c>
      <c r="D4" s="12" t="s">
        <v>30</v>
      </c>
      <c r="E4" s="20">
        <v>2.66</v>
      </c>
      <c r="F4" s="13">
        <v>2.79</v>
      </c>
      <c r="G4" s="13">
        <v>2.69</v>
      </c>
      <c r="H4" s="13">
        <v>2.74</v>
      </c>
      <c r="I4" s="13">
        <v>2.64</v>
      </c>
      <c r="J4" s="13">
        <v>2.66</v>
      </c>
      <c r="K4" s="13">
        <v>2.72</v>
      </c>
      <c r="L4" s="13">
        <v>2.69</v>
      </c>
      <c r="M4" s="13">
        <v>2.66</v>
      </c>
      <c r="N4" s="13">
        <v>2.5499999999999998</v>
      </c>
      <c r="O4" s="13">
        <v>2.57</v>
      </c>
    </row>
    <row r="5" spans="2:17">
      <c r="B5" s="80"/>
      <c r="C5" s="80"/>
      <c r="D5" s="12" t="s">
        <v>31</v>
      </c>
      <c r="E5" s="20">
        <v>2.1</v>
      </c>
      <c r="F5" s="13">
        <v>2.19</v>
      </c>
      <c r="G5" s="13">
        <v>2.12</v>
      </c>
      <c r="H5" s="13">
        <v>2.16</v>
      </c>
      <c r="I5" s="13">
        <v>2.09</v>
      </c>
      <c r="J5" s="13">
        <v>2.11</v>
      </c>
      <c r="K5" s="13">
        <v>2.14</v>
      </c>
      <c r="L5" s="13">
        <v>2.12</v>
      </c>
      <c r="M5" s="13">
        <v>2.11</v>
      </c>
      <c r="N5" s="13">
        <v>2.04</v>
      </c>
      <c r="O5" s="13">
        <v>2.04</v>
      </c>
    </row>
  </sheetData>
  <mergeCells count="4">
    <mergeCell ref="B4:B5"/>
    <mergeCell ref="B3:D3"/>
    <mergeCell ref="B2:O2"/>
    <mergeCell ref="C4:C5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"/>
  <sheetViews>
    <sheetView workbookViewId="0">
      <selection activeCell="B2" sqref="B2:M2"/>
    </sheetView>
  </sheetViews>
  <sheetFormatPr defaultColWidth="8.85546875" defaultRowHeight="15"/>
  <cols>
    <col min="1" max="1" width="3" customWidth="1"/>
    <col min="2" max="13" width="11.7109375" customWidth="1"/>
    <col min="14" max="14" width="9.7109375" customWidth="1"/>
  </cols>
  <sheetData>
    <row r="2" spans="2:13" ht="20.100000000000001" customHeight="1">
      <c r="B2" s="88" t="s">
        <v>95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s="3" customFormat="1" ht="39.950000000000003" customHeight="1">
      <c r="B3" s="22" t="s">
        <v>99</v>
      </c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</row>
    <row r="4" spans="2:13" ht="28.5" customHeight="1">
      <c r="B4" s="23">
        <v>2018</v>
      </c>
      <c r="C4" s="54">
        <v>30474</v>
      </c>
      <c r="D4" s="19">
        <v>10988</v>
      </c>
      <c r="E4" s="19">
        <v>15687</v>
      </c>
      <c r="F4" s="19">
        <v>18790</v>
      </c>
      <c r="G4" s="19">
        <v>21596</v>
      </c>
      <c r="H4" s="19">
        <v>24645</v>
      </c>
      <c r="I4" s="19">
        <v>27865</v>
      </c>
      <c r="J4" s="19">
        <v>31825</v>
      </c>
      <c r="K4" s="19">
        <v>36982</v>
      </c>
      <c r="L4" s="19">
        <v>44947</v>
      </c>
      <c r="M4" s="19">
        <v>71413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workbookViewId="0">
      <selection activeCell="B2" sqref="B2:L2"/>
    </sheetView>
  </sheetViews>
  <sheetFormatPr defaultColWidth="9.140625" defaultRowHeight="15"/>
  <cols>
    <col min="1" max="1" width="4.85546875" style="56" customWidth="1"/>
    <col min="2" max="13" width="11.7109375" style="56" customWidth="1"/>
    <col min="14" max="14" width="9.7109375" style="56" customWidth="1"/>
    <col min="15" max="16384" width="9.140625" style="56"/>
  </cols>
  <sheetData>
    <row r="2" spans="2:13" ht="17.25">
      <c r="B2" s="88" t="s">
        <v>77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55"/>
    </row>
    <row r="3" spans="2:13" s="58" customFormat="1" ht="30.75" thickBot="1">
      <c r="B3" s="67" t="s">
        <v>99</v>
      </c>
      <c r="C3" s="62" t="s">
        <v>82</v>
      </c>
      <c r="D3" s="62" t="s">
        <v>83</v>
      </c>
      <c r="E3" s="62" t="s">
        <v>84</v>
      </c>
      <c r="F3" s="62" t="s">
        <v>85</v>
      </c>
      <c r="G3" s="62" t="s">
        <v>86</v>
      </c>
      <c r="H3" s="62" t="s">
        <v>87</v>
      </c>
      <c r="I3" s="62" t="s">
        <v>88</v>
      </c>
      <c r="J3" s="62" t="s">
        <v>89</v>
      </c>
      <c r="K3" s="62" t="s">
        <v>90</v>
      </c>
      <c r="L3" s="62" t="s">
        <v>91</v>
      </c>
    </row>
    <row r="4" spans="2:13">
      <c r="B4" s="68">
        <v>2018</v>
      </c>
      <c r="C4" s="63">
        <v>13894</v>
      </c>
      <c r="D4" s="63">
        <v>17344</v>
      </c>
      <c r="E4" s="63">
        <v>20162</v>
      </c>
      <c r="F4" s="63">
        <v>23146</v>
      </c>
      <c r="G4" s="63">
        <v>26137</v>
      </c>
      <c r="H4" s="63">
        <v>29664</v>
      </c>
      <c r="I4" s="63">
        <v>33904</v>
      </c>
      <c r="J4" s="63">
        <v>40161</v>
      </c>
      <c r="K4" s="63">
        <v>52146</v>
      </c>
      <c r="L4" s="69" t="s">
        <v>0</v>
      </c>
    </row>
    <row r="12" spans="2:13">
      <c r="L12" s="59"/>
    </row>
  </sheetData>
  <mergeCells count="1">
    <mergeCell ref="B2:L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M2"/>
    </sheetView>
  </sheetViews>
  <sheetFormatPr defaultColWidth="8.85546875" defaultRowHeight="15"/>
  <cols>
    <col min="1" max="1" width="3" customWidth="1"/>
    <col min="2" max="13" width="11.7109375" customWidth="1"/>
    <col min="14" max="14" width="9.7109375" customWidth="1"/>
  </cols>
  <sheetData>
    <row r="2" spans="2:15" s="5" customFormat="1" ht="20.25" customHeight="1">
      <c r="B2" s="88" t="s">
        <v>96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5" s="3" customFormat="1" ht="39.950000000000003" customHeight="1" thickBot="1">
      <c r="B3" s="67" t="s">
        <v>99</v>
      </c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</row>
    <row r="4" spans="2:15" ht="27.75" customHeight="1">
      <c r="B4" s="22">
        <v>2018</v>
      </c>
      <c r="C4" s="54">
        <v>26136</v>
      </c>
      <c r="D4" s="28">
        <v>11453</v>
      </c>
      <c r="E4" s="28">
        <v>15750</v>
      </c>
      <c r="F4" s="28">
        <v>18780</v>
      </c>
      <c r="G4" s="28">
        <v>21576</v>
      </c>
      <c r="H4" s="28">
        <v>24628</v>
      </c>
      <c r="I4" s="28">
        <v>27872</v>
      </c>
      <c r="J4" s="28">
        <v>31891</v>
      </c>
      <c r="K4" s="28">
        <v>36986</v>
      </c>
      <c r="L4" s="28">
        <v>44585</v>
      </c>
      <c r="M4" s="28">
        <v>63734</v>
      </c>
    </row>
    <row r="5" spans="2:15">
      <c r="O5" s="2"/>
    </row>
    <row r="6" spans="2: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2"/>
    </row>
    <row r="7" spans="2:15">
      <c r="C7" s="8"/>
      <c r="D7" s="7"/>
      <c r="E7" s="7"/>
      <c r="F7" s="7"/>
      <c r="G7" s="7"/>
      <c r="H7" s="7"/>
      <c r="I7" s="7"/>
      <c r="J7" s="7"/>
      <c r="K7" s="7"/>
      <c r="L7" s="7"/>
      <c r="M7" s="7"/>
      <c r="O7" s="2"/>
    </row>
    <row r="8" spans="2:15">
      <c r="C8" s="8"/>
      <c r="D8" s="7"/>
      <c r="E8" s="7"/>
      <c r="F8" s="7"/>
      <c r="G8" s="7"/>
      <c r="H8" s="7"/>
      <c r="I8" s="7"/>
      <c r="J8" s="7"/>
      <c r="K8" s="7"/>
      <c r="L8" s="7"/>
      <c r="M8" s="7"/>
      <c r="O8" s="2"/>
    </row>
    <row r="9" spans="2:15">
      <c r="C9" s="8"/>
      <c r="D9" s="7"/>
      <c r="E9" s="7"/>
      <c r="F9" s="7"/>
      <c r="G9" s="7"/>
      <c r="H9" s="7"/>
      <c r="I9" s="7"/>
      <c r="J9" s="7"/>
      <c r="K9" s="7"/>
      <c r="L9" s="7"/>
      <c r="M9" s="7"/>
      <c r="O9" s="2"/>
    </row>
    <row r="10" spans="2:15"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O10" s="2"/>
    </row>
    <row r="11" spans="2:15"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O11" s="2"/>
    </row>
    <row r="12" spans="2:15"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O12" s="2"/>
    </row>
    <row r="13" spans="2:15"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O13" s="2"/>
    </row>
    <row r="14" spans="2:15"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O14" s="2"/>
    </row>
    <row r="15" spans="2:15"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O15" s="2"/>
    </row>
    <row r="16" spans="2:15"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O16" s="2"/>
    </row>
    <row r="17" spans="3:13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>
      <c r="C27" s="1"/>
      <c r="D27" s="1"/>
      <c r="E27" s="1"/>
      <c r="F27" s="1"/>
      <c r="G27" s="1"/>
      <c r="H27" s="6"/>
      <c r="I27" s="1"/>
      <c r="J27" s="1"/>
      <c r="K27" s="1"/>
      <c r="L27" s="1"/>
      <c r="M27" s="1"/>
    </row>
    <row r="28" spans="3:1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pane ySplit="4" topLeftCell="A5" activePane="bottomLeft" state="frozen"/>
      <selection activeCell="K17" sqref="K17"/>
      <selection pane="bottomLeft" activeCell="B2" sqref="B2:M2"/>
    </sheetView>
  </sheetViews>
  <sheetFormatPr defaultColWidth="8.85546875" defaultRowHeight="15"/>
  <cols>
    <col min="1" max="1" width="10.42578125" customWidth="1"/>
    <col min="2" max="2" width="44" bestFit="1" customWidth="1"/>
    <col min="3" max="13" width="11.7109375" customWidth="1"/>
    <col min="14" max="14" width="9.7109375" customWidth="1"/>
  </cols>
  <sheetData>
    <row r="2" spans="2:13" s="5" customFormat="1" ht="20.100000000000001" customHeight="1">
      <c r="B2" s="88" t="s">
        <v>97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s="3" customFormat="1" ht="39.950000000000003" customHeight="1">
      <c r="B3" s="25"/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</row>
    <row r="4" spans="2:13" s="3" customFormat="1" ht="18" customHeight="1">
      <c r="B4" s="29" t="s">
        <v>32</v>
      </c>
      <c r="C4" s="30">
        <v>100</v>
      </c>
      <c r="D4" s="30">
        <v>100</v>
      </c>
      <c r="E4" s="30">
        <v>100</v>
      </c>
      <c r="F4" s="30">
        <v>100</v>
      </c>
      <c r="G4" s="30">
        <v>100</v>
      </c>
      <c r="H4" s="30">
        <v>100</v>
      </c>
      <c r="I4" s="30">
        <v>100</v>
      </c>
      <c r="J4" s="30">
        <v>100</v>
      </c>
      <c r="K4" s="30">
        <v>100</v>
      </c>
      <c r="L4" s="30">
        <v>100</v>
      </c>
      <c r="M4" s="30">
        <v>100</v>
      </c>
    </row>
    <row r="5" spans="2:13">
      <c r="B5" s="89">
        <v>2018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2:13">
      <c r="B6" s="31" t="s">
        <v>33</v>
      </c>
      <c r="C6" s="32">
        <v>33.6</v>
      </c>
      <c r="D6" s="32">
        <v>50.2</v>
      </c>
      <c r="E6" s="32">
        <v>42.7</v>
      </c>
      <c r="F6" s="32">
        <v>37.799999999999997</v>
      </c>
      <c r="G6" s="32">
        <v>37.5</v>
      </c>
      <c r="H6" s="32">
        <v>33.9</v>
      </c>
      <c r="I6" s="32">
        <v>32.9</v>
      </c>
      <c r="J6" s="32">
        <v>31.8</v>
      </c>
      <c r="K6" s="32">
        <v>30</v>
      </c>
      <c r="L6" s="32">
        <v>27.6</v>
      </c>
      <c r="M6" s="32">
        <v>32.9</v>
      </c>
    </row>
    <row r="7" spans="2:13">
      <c r="B7" s="31" t="s">
        <v>34</v>
      </c>
      <c r="C7" s="32">
        <v>5.0999999999999996</v>
      </c>
      <c r="D7" s="32">
        <v>4.4000000000000004</v>
      </c>
      <c r="E7" s="32">
        <v>4.8</v>
      </c>
      <c r="F7" s="32">
        <v>5.3</v>
      </c>
      <c r="G7" s="32">
        <v>5.3</v>
      </c>
      <c r="H7" s="32">
        <v>6.1</v>
      </c>
      <c r="I7" s="32">
        <v>4.7</v>
      </c>
      <c r="J7" s="32">
        <v>4.8</v>
      </c>
      <c r="K7" s="32">
        <v>4.9000000000000004</v>
      </c>
      <c r="L7" s="32">
        <v>5.0999999999999996</v>
      </c>
      <c r="M7" s="32">
        <v>5</v>
      </c>
    </row>
    <row r="8" spans="2:13">
      <c r="B8" s="31" t="s">
        <v>35</v>
      </c>
      <c r="C8" s="32">
        <v>5.9</v>
      </c>
      <c r="D8" s="32">
        <v>3.7</v>
      </c>
      <c r="E8" s="32">
        <v>4.3</v>
      </c>
      <c r="F8" s="32">
        <v>4.7</v>
      </c>
      <c r="G8" s="32">
        <v>5.5</v>
      </c>
      <c r="H8" s="32">
        <v>6.4</v>
      </c>
      <c r="I8" s="32">
        <v>6.1</v>
      </c>
      <c r="J8" s="32">
        <v>6.5</v>
      </c>
      <c r="K8" s="32">
        <v>6.3</v>
      </c>
      <c r="L8" s="32">
        <v>6.5</v>
      </c>
      <c r="M8" s="32">
        <v>6.1</v>
      </c>
    </row>
    <row r="9" spans="2:13">
      <c r="B9" s="31" t="s">
        <v>36</v>
      </c>
      <c r="C9" s="32">
        <v>15.5</v>
      </c>
      <c r="D9" s="32">
        <v>15.2</v>
      </c>
      <c r="E9" s="32">
        <v>16</v>
      </c>
      <c r="F9" s="32">
        <v>16.2</v>
      </c>
      <c r="G9" s="32">
        <v>15.6</v>
      </c>
      <c r="H9" s="32">
        <v>15.7</v>
      </c>
      <c r="I9" s="32">
        <v>15.4</v>
      </c>
      <c r="J9" s="32">
        <v>16.100000000000001</v>
      </c>
      <c r="K9" s="32">
        <v>17</v>
      </c>
      <c r="L9" s="32">
        <v>16.100000000000001</v>
      </c>
      <c r="M9" s="32">
        <v>13.5</v>
      </c>
    </row>
    <row r="10" spans="2:13">
      <c r="B10" s="31" t="s">
        <v>37</v>
      </c>
      <c r="C10" s="32">
        <v>4.2</v>
      </c>
      <c r="D10" s="32">
        <v>4.2</v>
      </c>
      <c r="E10" s="32">
        <v>4.0999999999999996</v>
      </c>
      <c r="F10" s="32">
        <v>5.2</v>
      </c>
      <c r="G10" s="32">
        <v>4</v>
      </c>
      <c r="H10" s="32">
        <v>4.2</v>
      </c>
      <c r="I10" s="32">
        <v>4.4000000000000004</v>
      </c>
      <c r="J10" s="32">
        <v>4</v>
      </c>
      <c r="K10" s="32">
        <v>4.0999999999999996</v>
      </c>
      <c r="L10" s="32">
        <v>4.2</v>
      </c>
      <c r="M10" s="32">
        <v>4.0999999999999996</v>
      </c>
    </row>
    <row r="11" spans="2:13">
      <c r="B11" s="31" t="s">
        <v>38</v>
      </c>
      <c r="C11" s="32">
        <v>4.0999999999999996</v>
      </c>
      <c r="D11" s="32">
        <v>4.9000000000000004</v>
      </c>
      <c r="E11" s="32">
        <v>4.5</v>
      </c>
      <c r="F11" s="32">
        <v>3.9</v>
      </c>
      <c r="G11" s="32">
        <v>3.8</v>
      </c>
      <c r="H11" s="32">
        <v>4.0999999999999996</v>
      </c>
      <c r="I11" s="32">
        <v>3.9</v>
      </c>
      <c r="J11" s="32">
        <v>3.1</v>
      </c>
      <c r="K11" s="32">
        <v>3.8</v>
      </c>
      <c r="L11" s="32">
        <v>4.3</v>
      </c>
      <c r="M11" s="32">
        <v>4.4000000000000004</v>
      </c>
    </row>
    <row r="12" spans="2:13">
      <c r="B12" s="31" t="s">
        <v>39</v>
      </c>
      <c r="C12" s="32">
        <v>10.199999999999999</v>
      </c>
      <c r="D12" s="32">
        <v>3.7</v>
      </c>
      <c r="E12" s="32">
        <v>7.1</v>
      </c>
      <c r="F12" s="32">
        <v>8.4</v>
      </c>
      <c r="G12" s="32">
        <v>8.6</v>
      </c>
      <c r="H12" s="32">
        <v>9.4</v>
      </c>
      <c r="I12" s="32">
        <v>10.199999999999999</v>
      </c>
      <c r="J12" s="32">
        <v>12.1</v>
      </c>
      <c r="K12" s="32">
        <v>11</v>
      </c>
      <c r="L12" s="32">
        <v>10.5</v>
      </c>
      <c r="M12" s="32">
        <v>11.8</v>
      </c>
    </row>
    <row r="13" spans="2:13">
      <c r="B13" s="31" t="s">
        <v>40</v>
      </c>
      <c r="C13" s="32">
        <v>5.2</v>
      </c>
      <c r="D13" s="32">
        <v>5.5</v>
      </c>
      <c r="E13" s="32">
        <v>6</v>
      </c>
      <c r="F13" s="32">
        <v>6.4</v>
      </c>
      <c r="G13" s="32">
        <v>6.4</v>
      </c>
      <c r="H13" s="32">
        <v>6.4</v>
      </c>
      <c r="I13" s="32">
        <v>5.9</v>
      </c>
      <c r="J13" s="32">
        <v>5.6</v>
      </c>
      <c r="K13" s="32">
        <v>5.3</v>
      </c>
      <c r="L13" s="32">
        <v>4.8</v>
      </c>
      <c r="M13" s="32">
        <v>3.3</v>
      </c>
    </row>
    <row r="14" spans="2:13">
      <c r="B14" s="31" t="s">
        <v>41</v>
      </c>
      <c r="C14" s="32">
        <v>5.3</v>
      </c>
      <c r="D14" s="32">
        <v>1.6</v>
      </c>
      <c r="E14" s="32">
        <v>2.7</v>
      </c>
      <c r="F14" s="32">
        <v>3.1</v>
      </c>
      <c r="G14" s="32">
        <v>3.4</v>
      </c>
      <c r="H14" s="32">
        <v>3.4</v>
      </c>
      <c r="I14" s="32">
        <v>5.2</v>
      </c>
      <c r="J14" s="32">
        <v>4.8</v>
      </c>
      <c r="K14" s="32">
        <v>5.3</v>
      </c>
      <c r="L14" s="32">
        <v>7.8</v>
      </c>
      <c r="M14" s="32">
        <v>7.3</v>
      </c>
    </row>
    <row r="15" spans="2:13">
      <c r="B15" s="31" t="s">
        <v>42</v>
      </c>
      <c r="C15" s="32">
        <v>1.9</v>
      </c>
      <c r="D15" s="32">
        <v>0.4</v>
      </c>
      <c r="E15" s="32">
        <v>1.1000000000000001</v>
      </c>
      <c r="F15" s="32">
        <v>1</v>
      </c>
      <c r="G15" s="32">
        <v>1.4</v>
      </c>
      <c r="H15" s="32">
        <v>1.5</v>
      </c>
      <c r="I15" s="32">
        <v>1.8</v>
      </c>
      <c r="J15" s="32">
        <v>2.4</v>
      </c>
      <c r="K15" s="32">
        <v>2.6</v>
      </c>
      <c r="L15" s="32">
        <v>2</v>
      </c>
      <c r="M15" s="32">
        <v>2.1</v>
      </c>
    </row>
    <row r="16" spans="2:13">
      <c r="B16" s="31" t="s">
        <v>43</v>
      </c>
      <c r="C16" s="32">
        <v>3.2</v>
      </c>
      <c r="D16" s="32">
        <v>1.3</v>
      </c>
      <c r="E16" s="32">
        <v>1.9</v>
      </c>
      <c r="F16" s="32">
        <v>2.6</v>
      </c>
      <c r="G16" s="32">
        <v>2.8</v>
      </c>
      <c r="H16" s="32">
        <v>2.9</v>
      </c>
      <c r="I16" s="32">
        <v>3.5</v>
      </c>
      <c r="J16" s="32">
        <v>3</v>
      </c>
      <c r="K16" s="32">
        <v>3.5</v>
      </c>
      <c r="L16" s="32">
        <v>3.8</v>
      </c>
      <c r="M16" s="32">
        <v>3.8</v>
      </c>
    </row>
    <row r="17" spans="2:13">
      <c r="B17" s="31" t="s">
        <v>44</v>
      </c>
      <c r="C17" s="32">
        <v>5.9</v>
      </c>
      <c r="D17" s="32">
        <v>4.9000000000000004</v>
      </c>
      <c r="E17" s="32">
        <v>4.9000000000000004</v>
      </c>
      <c r="F17" s="32">
        <v>5.5</v>
      </c>
      <c r="G17" s="32">
        <v>5.5</v>
      </c>
      <c r="H17" s="32">
        <v>5.9</v>
      </c>
      <c r="I17" s="32">
        <v>6.1</v>
      </c>
      <c r="J17" s="32">
        <v>5.8</v>
      </c>
      <c r="K17" s="32">
        <v>6.1</v>
      </c>
      <c r="L17" s="32">
        <v>7.3</v>
      </c>
      <c r="M17" s="32">
        <v>5.6</v>
      </c>
    </row>
  </sheetData>
  <mergeCells count="2">
    <mergeCell ref="B2:M2"/>
    <mergeCell ref="B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zoomScale="89" zoomScaleNormal="110" workbookViewId="0">
      <selection activeCell="B2" sqref="B2:O2"/>
    </sheetView>
  </sheetViews>
  <sheetFormatPr defaultColWidth="11.42578125" defaultRowHeight="15"/>
  <cols>
    <col min="2" max="2" width="8.140625" customWidth="1"/>
    <col min="3" max="3" width="18.42578125" customWidth="1"/>
    <col min="4" max="4" width="31.140625" bestFit="1" customWidth="1"/>
    <col min="5" max="5" width="11.42578125" style="9"/>
  </cols>
  <sheetData>
    <row r="2" spans="2:15" ht="17.25" customHeight="1">
      <c r="B2" s="84" t="s">
        <v>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ht="30">
      <c r="B3" s="81"/>
      <c r="C3" s="82"/>
      <c r="D3" s="83"/>
      <c r="E3" s="70" t="s">
        <v>29</v>
      </c>
      <c r="F3" s="71" t="s">
        <v>19</v>
      </c>
      <c r="G3" s="71" t="s">
        <v>20</v>
      </c>
      <c r="H3" s="71" t="s">
        <v>21</v>
      </c>
      <c r="I3" s="71" t="s">
        <v>22</v>
      </c>
      <c r="J3" s="71" t="s">
        <v>23</v>
      </c>
      <c r="K3" s="71" t="s">
        <v>24</v>
      </c>
      <c r="L3" s="71" t="s">
        <v>25</v>
      </c>
      <c r="M3" s="71" t="s">
        <v>26</v>
      </c>
      <c r="N3" s="71" t="s">
        <v>27</v>
      </c>
      <c r="O3" s="71" t="s">
        <v>28</v>
      </c>
    </row>
    <row r="4" spans="2:15">
      <c r="B4" s="87" t="s">
        <v>99</v>
      </c>
      <c r="C4" s="87">
        <v>2018</v>
      </c>
      <c r="D4" s="12" t="s">
        <v>30</v>
      </c>
      <c r="E4" s="21">
        <v>2.66</v>
      </c>
      <c r="F4" s="13">
        <v>2.71</v>
      </c>
      <c r="G4" s="13">
        <v>2.5499999999999998</v>
      </c>
      <c r="H4" s="13">
        <v>2.59</v>
      </c>
      <c r="I4" s="13">
        <v>2.61</v>
      </c>
      <c r="J4" s="13">
        <v>2.62</v>
      </c>
      <c r="K4" s="13">
        <v>2.82</v>
      </c>
      <c r="L4" s="13">
        <v>2.7</v>
      </c>
      <c r="M4" s="13">
        <v>2.76</v>
      </c>
      <c r="N4" s="13">
        <v>2.66</v>
      </c>
      <c r="O4" s="13">
        <v>2.7</v>
      </c>
    </row>
    <row r="5" spans="2:15">
      <c r="B5" s="80"/>
      <c r="C5" s="80"/>
      <c r="D5" s="12" t="s">
        <v>31</v>
      </c>
      <c r="E5" s="21">
        <v>1.78</v>
      </c>
      <c r="F5" s="13">
        <v>1.78</v>
      </c>
      <c r="G5" s="13">
        <v>1.72</v>
      </c>
      <c r="H5" s="13">
        <v>1.73</v>
      </c>
      <c r="I5" s="13">
        <v>1.75</v>
      </c>
      <c r="J5" s="13">
        <v>1.75</v>
      </c>
      <c r="K5" s="13">
        <v>1.85</v>
      </c>
      <c r="L5" s="13">
        <v>1.79</v>
      </c>
      <c r="M5" s="13">
        <v>1.82</v>
      </c>
      <c r="N5" s="13">
        <v>1.78</v>
      </c>
      <c r="O5" s="13">
        <v>1.8</v>
      </c>
    </row>
  </sheetData>
  <mergeCells count="4">
    <mergeCell ref="B2:O2"/>
    <mergeCell ref="B3:D3"/>
    <mergeCell ref="C4:C5"/>
    <mergeCell ref="B4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"/>
  <sheetViews>
    <sheetView workbookViewId="0">
      <selection activeCell="B2" sqref="B2:M2"/>
    </sheetView>
  </sheetViews>
  <sheetFormatPr defaultColWidth="8.85546875" defaultRowHeight="15"/>
  <cols>
    <col min="1" max="1" width="8" customWidth="1"/>
    <col min="2" max="13" width="12.140625" customWidth="1"/>
  </cols>
  <sheetData>
    <row r="2" spans="2:13" ht="20.100000000000001" customHeight="1">
      <c r="B2" s="88" t="s">
        <v>98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s="3" customFormat="1" ht="39.950000000000003" customHeight="1">
      <c r="B3" s="23" t="s">
        <v>99</v>
      </c>
      <c r="C3" s="15" t="s">
        <v>29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  <c r="K3" s="26" t="s">
        <v>26</v>
      </c>
      <c r="L3" s="26" t="s">
        <v>27</v>
      </c>
      <c r="M3" s="26" t="s">
        <v>28</v>
      </c>
    </row>
    <row r="4" spans="2:13" ht="29.25" customHeight="1">
      <c r="B4" s="23">
        <v>2018</v>
      </c>
      <c r="C4" s="18">
        <v>35872</v>
      </c>
      <c r="D4" s="28">
        <v>9453</v>
      </c>
      <c r="E4" s="28">
        <v>17087</v>
      </c>
      <c r="F4" s="28">
        <v>21413</v>
      </c>
      <c r="G4" s="28">
        <v>25686</v>
      </c>
      <c r="H4" s="28">
        <v>29384</v>
      </c>
      <c r="I4" s="28">
        <v>33543</v>
      </c>
      <c r="J4" s="28">
        <v>38371</v>
      </c>
      <c r="K4" s="28">
        <v>44609</v>
      </c>
      <c r="L4" s="28">
        <v>54004</v>
      </c>
      <c r="M4" s="28">
        <v>85186</v>
      </c>
    </row>
  </sheetData>
  <mergeCells count="1">
    <mergeCell ref="B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"/>
  <sheetViews>
    <sheetView workbookViewId="0">
      <selection activeCell="B2" sqref="B2:L2"/>
    </sheetView>
  </sheetViews>
  <sheetFormatPr defaultColWidth="9.140625" defaultRowHeight="15"/>
  <cols>
    <col min="1" max="1" width="9.140625" style="56"/>
    <col min="2" max="2" width="12.140625" style="56" customWidth="1"/>
    <col min="3" max="12" width="11.7109375" style="56" customWidth="1"/>
    <col min="13" max="16384" width="9.140625" style="56"/>
  </cols>
  <sheetData>
    <row r="2" spans="2:12" ht="17.25"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30.75" thickBot="1">
      <c r="B3" s="67" t="s">
        <v>99</v>
      </c>
      <c r="C3" s="62" t="s">
        <v>100</v>
      </c>
      <c r="D3" s="62" t="s">
        <v>101</v>
      </c>
      <c r="E3" s="62" t="s">
        <v>102</v>
      </c>
      <c r="F3" s="62" t="s">
        <v>103</v>
      </c>
      <c r="G3" s="62" t="s">
        <v>104</v>
      </c>
      <c r="H3" s="62" t="s">
        <v>105</v>
      </c>
      <c r="I3" s="62" t="s">
        <v>106</v>
      </c>
      <c r="J3" s="62" t="s">
        <v>107</v>
      </c>
      <c r="K3" s="62" t="s">
        <v>108</v>
      </c>
      <c r="L3" s="62" t="s">
        <v>109</v>
      </c>
    </row>
    <row r="4" spans="2:12">
      <c r="B4" s="68">
        <v>2018</v>
      </c>
      <c r="C4" s="63">
        <v>14400</v>
      </c>
      <c r="D4" s="63">
        <v>19628</v>
      </c>
      <c r="E4" s="63">
        <v>23824</v>
      </c>
      <c r="F4" s="63">
        <v>27569</v>
      </c>
      <c r="G4" s="63">
        <v>31600</v>
      </c>
      <c r="H4" s="63">
        <v>35667</v>
      </c>
      <c r="I4" s="63">
        <v>41192</v>
      </c>
      <c r="J4" s="63">
        <v>48560</v>
      </c>
      <c r="K4" s="63">
        <v>61351</v>
      </c>
      <c r="L4" s="69" t="s">
        <v>0</v>
      </c>
    </row>
    <row r="5" spans="2:12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</sheetData>
  <mergeCells count="1"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Opis</vt:lpstr>
      <vt:lpstr>1.Prosečan br. članova, potroš</vt:lpstr>
      <vt:lpstr>2. Prosečna potrošnja</vt:lpstr>
      <vt:lpstr>3. Potrošnja Top cut-off</vt:lpstr>
      <vt:lpstr>4. Medijana potrošnje</vt:lpstr>
      <vt:lpstr>5. Struktura izdataka za potroš</vt:lpstr>
      <vt:lpstr>6. Prosečan br. članova, prih</vt:lpstr>
      <vt:lpstr>7. Prosečni prihodi </vt:lpstr>
      <vt:lpstr>8. Prihodi Top cut-off</vt:lpstr>
      <vt:lpstr>9. Medijana prihoda po potroš</vt:lpstr>
      <vt:lpstr>10. Glavni izbor prihoda</vt:lpstr>
      <vt:lpstr>11. Učešće pojedinacnih decila</vt:lpstr>
      <vt:lpstr>12. Real st rasta pros potroš</vt:lpstr>
      <vt:lpstr>13. Real st rasta med potrošnje</vt:lpstr>
      <vt:lpstr>14. Real st rasta pros prihoda</vt:lpstr>
      <vt:lpstr>15. Real st rasta med prihoda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Jovana Ilic</cp:lastModifiedBy>
  <dcterms:created xsi:type="dcterms:W3CDTF">2018-09-18T10:38:45Z</dcterms:created>
  <dcterms:modified xsi:type="dcterms:W3CDTF">2020-07-06T11:23:51Z</dcterms:modified>
</cp:coreProperties>
</file>